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_Aktennotiz_Master" sheetId="1" state="visible" r:id="rId1"/>
    <sheet xmlns:r="http://schemas.openxmlformats.org/officeDocument/2006/relationships" name="02_Governance_&amp;_Audit" sheetId="2" state="visible" r:id="rId2"/>
    <sheet xmlns:r="http://schemas.openxmlformats.org/officeDocument/2006/relationships" name="03_Dashboard" sheetId="3" state="visible" r:id="rId3"/>
  </sheets>
  <definedNames>
    <definedName name="_xlnm._FilterDatabase" localSheetId="0" hidden="1">'01_Aktennotiz_Master'!$A$6:$T$26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.MM.YYYY"/>
    <numFmt numFmtId="166" formatCode="#,##0.00 €"/>
    <numFmt numFmtId="167" formatCode="DD.MM.YYYY hh:mm"/>
    <numFmt numFmtId="168" formatCode="0.0%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color rgb="00FFFFFF"/>
      <sz val="11"/>
    </font>
    <font>
      <name val="Arial"/>
      <i val="1"/>
      <color rgb="00C00000"/>
      <sz val="10"/>
    </font>
    <font>
      <b val="1"/>
    </font>
    <font>
      <name val="Arial"/>
      <b val="1"/>
      <sz val="14"/>
    </font>
    <font>
      <i val="1"/>
      <color rgb="000000FF"/>
    </font>
    <font>
      <i val="1"/>
      <color rgb="00C00000"/>
    </font>
    <font>
      <name val="Arial"/>
      <b val="1"/>
      <sz val="12"/>
    </font>
  </fonts>
  <fills count="4">
    <fill>
      <patternFill/>
    </fill>
    <fill>
      <patternFill patternType="gray125"/>
    </fill>
    <fill>
      <patternFill patternType="solid">
        <fgColor rgb="000D9488"/>
        <bgColor rgb="000D9488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165" fontId="0" fillId="0" borderId="1" applyAlignment="1" pivotButton="0" quotePrefix="0" xfId="0">
      <alignment vertical="top" wrapText="1"/>
    </xf>
    <xf numFmtId="166" fontId="0" fillId="0" borderId="1" applyAlignment="1" pivotButton="0" quotePrefix="0" xfId="0">
      <alignment vertical="top" wrapText="1"/>
    </xf>
    <xf numFmtId="167" fontId="0" fillId="0" borderId="1" applyAlignment="1" pivotButton="0" quotePrefix="0" xfId="0">
      <alignment vertical="top" wrapText="1"/>
    </xf>
    <xf numFmtId="0" fontId="3" fillId="0" borderId="0" applyAlignment="1" pivotButton="0" quotePrefix="0" xfId="0">
      <alignment wrapText="1"/>
    </xf>
    <xf numFmtId="167" fontId="0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167" fontId="0" fillId="0" borderId="1" pivotButton="0" quotePrefix="0" xfId="0"/>
    <xf numFmtId="0" fontId="6" fillId="0" borderId="0" pivotButton="0" quotePrefix="0" xfId="0"/>
    <xf numFmtId="0" fontId="7" fillId="0" borderId="0" applyAlignment="1" pivotButton="0" quotePrefix="0" xfId="0">
      <alignment wrapText="1"/>
    </xf>
    <xf numFmtId="165" fontId="0" fillId="0" borderId="0" pivotButton="0" quotePrefix="0" xfId="0"/>
    <xf numFmtId="0" fontId="4" fillId="3" borderId="0" pivotButton="0" quotePrefix="0" xfId="0"/>
    <xf numFmtId="0" fontId="8" fillId="0" borderId="0" pivotButton="0" quotePrefix="0" xfId="0"/>
    <xf numFmtId="168" fontId="0" fillId="0" borderId="0" pivotButton="0" quotePrefix="0" xfId="0"/>
    <xf numFmtId="0" fontId="2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Statusverteilung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'03_Dashboard'!$D$11:$D$14</f>
            </numRef>
          </cat>
          <val>
            <numRef>
              <f>'03_Dashboard'!$E$11:$E$14</f>
            </numRef>
          </val>
        </ser>
        <dLbls>
          <showVal val="1"/>
          <showPercent val="1"/>
        </dLbls>
        <firstSliceAng val="0"/>
      </pieChart>
    </plotArea>
    <legend>
      <legendPos val="b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Maßnahmen nach Abteilung &amp; Risiko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'03_Dashboard'!H11</f>
            </strRef>
          </tx>
          <spPr>
            <a:ln xmlns:a="http://schemas.openxmlformats.org/drawingml/2006/main">
              <a:prstDash val="solid"/>
            </a:ln>
          </spPr>
          <cat>
            <numRef>
              <f>'03_Dashboard'!$G$12:$G$19</f>
            </numRef>
          </cat>
          <val>
            <numRef>
              <f>'03_Dashboard'!$H$12:$H$19</f>
            </numRef>
          </val>
        </ser>
        <ser>
          <idx val="1"/>
          <order val="1"/>
          <tx>
            <strRef>
              <f>'03_Dashboard'!I11</f>
            </strRef>
          </tx>
          <spPr>
            <a:ln xmlns:a="http://schemas.openxmlformats.org/drawingml/2006/main">
              <a:prstDash val="solid"/>
            </a:ln>
          </spPr>
          <cat>
            <numRef>
              <f>'03_Dashboard'!$G$12:$G$19</f>
            </numRef>
          </cat>
          <val>
            <numRef>
              <f>'03_Dashboard'!$I$12:$I$19</f>
            </numRef>
          </val>
        </ser>
        <ser>
          <idx val="2"/>
          <order val="2"/>
          <tx>
            <strRef>
              <f>'03_Dashboard'!J11</f>
            </strRef>
          </tx>
          <spPr>
            <a:ln xmlns:a="http://schemas.openxmlformats.org/drawingml/2006/main">
              <a:prstDash val="solid"/>
            </a:ln>
          </spPr>
          <cat>
            <numRef>
              <f>'03_Dashboard'!$G$12:$G$19</f>
            </numRef>
          </cat>
          <val>
            <numRef>
              <f>'03_Dashboard'!$J$12:$J$19</f>
            </numRef>
          </val>
        </ser>
        <ser>
          <idx val="3"/>
          <order val="3"/>
          <tx>
            <strRef>
              <f>'03_Dashboard'!K11</f>
            </strRef>
          </tx>
          <spPr>
            <a:ln xmlns:a="http://schemas.openxmlformats.org/drawingml/2006/main">
              <a:prstDash val="solid"/>
            </a:ln>
          </spPr>
          <cat>
            <numRef>
              <f>'03_Dashboard'!$G$12:$G$19</f>
            </numRef>
          </cat>
          <val>
            <numRef>
              <f>'03_Dashboard'!$K$12:$K$19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Abteilung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15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22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_Aktennotiz" displayName="tbl_Aktennotiz" ref="A6:T26" headerRowCount="1">
  <autoFilter ref="A6:T26"/>
  <tableColumns count="20">
    <tableColumn id="1" name="Akten-ID"/>
    <tableColumn id="2" name="Erstellungsdatum"/>
    <tableColumn id="3" name="Autor"/>
    <tableColumn id="4" name="Abteilung"/>
    <tableColumn id="5" name="Empfänger"/>
    <tableColumn id="6" name="Thema"/>
    <tableColumn id="7" name="Zusammenfassung"/>
    <tableColumn id="8" name="Maßnahme"/>
    <tableColumn id="9" name="Verantwortlich"/>
    <tableColumn id="10" name="Fälligkeitsdatum"/>
    <tableColumn id="11" name="Status"/>
    <tableColumn id="12" name="Priorität"/>
    <tableColumn id="13" name="Risikoeinstufung"/>
    <tableColumn id="14" name="Compliance-Relevanz"/>
    <tableColumn id="15" name="DSGVO-Einwilligung"/>
    <tableColumn id="16" name="Geschätzter Finanzimpact (€)"/>
    <tableColumn id="17" name="Vertraulichkeit"/>
    <tableColumn id="18" name="Anlage-Link"/>
    <tableColumn id="19" name="Letzte Änderung"/>
    <tableColumn id="20" name="Version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bl_Versionsverlauf" displayName="tbl_Versionsverlauf" ref="A19:H23" headerRowCount="1">
  <autoFilter ref="A19:H23"/>
  <tableColumns count="8">
    <tableColumn id="1" name="Version"/>
    <tableColumn id="2" name="Änderungsdatum"/>
    <tableColumn id="3" name="Geändert von"/>
    <tableColumn id="4" name="Änderungsgrund"/>
    <tableColumn id="5" name="Ticket / Vorgangs-ID"/>
    <tableColumn id="6" name="Freigabe durch"/>
    <tableColumn id="7" name="DSGVO-konform"/>
    <tableColumn id="8" name="SOX-relevan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bl_Mitarbeiter" displayName="tbl_Mitarbeiter" ref="A27:E36" headerRowCount="1">
  <autoFilter ref="A27:E36"/>
  <tableColumns count="5">
    <tableColumn id="1" name="Mitarbeiter-ID"/>
    <tableColumn id="2" name="Name"/>
    <tableColumn id="3" name="Abteilung"/>
    <tableColumn id="4" name="Rolle"/>
    <tableColumn id="5" name="Business-Emai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3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5" customWidth="1" min="1" max="1"/>
    <col width="16" customWidth="1" min="2" max="2"/>
    <col width="20" customWidth="1" min="3" max="3"/>
    <col width="16" customWidth="1" min="4" max="4"/>
    <col width="20" customWidth="1" min="5" max="5"/>
    <col width="25" customWidth="1" min="6" max="6"/>
    <col width="35" customWidth="1" min="7" max="7"/>
    <col width="30" customWidth="1" min="8" max="8"/>
    <col width="16" customWidth="1" min="9" max="9"/>
    <col width="16" customWidth="1" min="10" max="10"/>
    <col width="14" customWidth="1" min="11" max="11"/>
    <col width="12" customWidth="1" min="12" max="12"/>
    <col width="16" customWidth="1" min="13" max="13"/>
    <col width="18" customWidth="1" min="14" max="14"/>
    <col width="18" customWidth="1" min="15" max="15"/>
    <col width="22" customWidth="1" min="16" max="16"/>
    <col width="16" customWidth="1" min="17" max="17"/>
    <col width="25" customWidth="1" min="18" max="18"/>
    <col width="20" customWidth="1" min="19" max="19"/>
    <col width="10" customWidth="1" min="20" max="20"/>
  </cols>
  <sheetData>
    <row r="1">
      <c r="A1" s="1" t="inlineStr">
        <is>
          <t>Aktennotiz - Master</t>
        </is>
      </c>
    </row>
    <row r="2"/>
    <row r="3"/>
    <row r="4"/>
    <row r="6">
      <c r="A6" s="2" t="inlineStr">
        <is>
          <t>Akten-ID</t>
        </is>
      </c>
      <c r="B6" s="2" t="inlineStr">
        <is>
          <t>Erstellungsdatum</t>
        </is>
      </c>
      <c r="C6" s="2" t="inlineStr">
        <is>
          <t>Autor</t>
        </is>
      </c>
      <c r="D6" s="2" t="inlineStr">
        <is>
          <t>Abteilung</t>
        </is>
      </c>
      <c r="E6" s="2" t="inlineStr">
        <is>
          <t>Empfänger</t>
        </is>
      </c>
      <c r="F6" s="2" t="inlineStr">
        <is>
          <t>Thema</t>
        </is>
      </c>
      <c r="G6" s="2" t="inlineStr">
        <is>
          <t>Zusammenfassung</t>
        </is>
      </c>
      <c r="H6" s="2" t="inlineStr">
        <is>
          <t>Maßnahme</t>
        </is>
      </c>
      <c r="I6" s="2" t="inlineStr">
        <is>
          <t>Verantwortlich</t>
        </is>
      </c>
      <c r="J6" s="2" t="inlineStr">
        <is>
          <t>Fälligkeitsdatum</t>
        </is>
      </c>
      <c r="K6" s="2" t="inlineStr">
        <is>
          <t>Status</t>
        </is>
      </c>
      <c r="L6" s="2" t="inlineStr">
        <is>
          <t>Priorität</t>
        </is>
      </c>
      <c r="M6" s="2" t="inlineStr">
        <is>
          <t>Risikoeinstufung</t>
        </is>
      </c>
      <c r="N6" s="2" t="inlineStr">
        <is>
          <t>Compliance-Relevanz</t>
        </is>
      </c>
      <c r="O6" s="2" t="inlineStr">
        <is>
          <t>DSGVO-Einwilligung</t>
        </is>
      </c>
      <c r="P6" s="2" t="inlineStr">
        <is>
          <t>Geschätzter Finanzimpact (€)</t>
        </is>
      </c>
      <c r="Q6" s="2" t="inlineStr">
        <is>
          <t>Vertraulichkeit</t>
        </is>
      </c>
      <c r="R6" s="2" t="inlineStr">
        <is>
          <t>Anlage-Link</t>
        </is>
      </c>
      <c r="S6" s="2" t="inlineStr">
        <is>
          <t>Letzte Änderung</t>
        </is>
      </c>
      <c r="T6" s="2" t="inlineStr">
        <is>
          <t>Version</t>
        </is>
      </c>
    </row>
    <row r="7">
      <c r="A7" s="3" t="inlineStr">
        <is>
          <t>AN-2025-001</t>
        </is>
      </c>
      <c r="B7" s="4" t="n">
        <v>45782</v>
      </c>
      <c r="C7" s="3" t="inlineStr">
        <is>
          <t>Leiter Compliance</t>
        </is>
      </c>
      <c r="D7" s="3" t="inlineStr">
        <is>
          <t>Compliance</t>
        </is>
      </c>
      <c r="E7" s="3" t="inlineStr">
        <is>
          <t>Vorstand</t>
        </is>
      </c>
      <c r="F7" s="3" t="inlineStr">
        <is>
          <t>Auditvorbereitung SOX</t>
        </is>
      </c>
      <c r="G7" s="3" t="inlineStr">
        <is>
          <t>Vorbereitung SOX-Audit Unterlagen</t>
        </is>
      </c>
      <c r="H7" s="3" t="inlineStr">
        <is>
          <t>Dokumentensammlung abschließen</t>
        </is>
      </c>
      <c r="I7" s="3" t="inlineStr">
        <is>
          <t>EMP-001</t>
        </is>
      </c>
      <c r="J7" s="4" t="n">
        <v>45838</v>
      </c>
      <c r="K7" s="3" t="inlineStr">
        <is>
          <t>In Arbeit</t>
        </is>
      </c>
      <c r="L7" s="3" t="inlineStr">
        <is>
          <t>Hoch</t>
        </is>
      </c>
      <c r="M7" s="3" t="inlineStr">
        <is>
          <t>Hoch</t>
        </is>
      </c>
      <c r="N7" s="3" t="inlineStr">
        <is>
          <t>Ja</t>
        </is>
      </c>
      <c r="O7" s="3" t="inlineStr">
        <is>
          <t>Ja</t>
        </is>
      </c>
      <c r="P7" s="5" t="n">
        <v>0</v>
      </c>
      <c r="Q7" s="3" t="inlineStr">
        <is>
          <t>Vertraulich</t>
        </is>
      </c>
      <c r="R7" s="3" t="inlineStr">
        <is>
          <t>SOX_Doc_2025.pdf</t>
        </is>
      </c>
      <c r="S7" s="6" t="n">
        <v>45782.38541666666</v>
      </c>
      <c r="T7" s="3" t="inlineStr">
        <is>
          <t>1.0</t>
        </is>
      </c>
    </row>
    <row r="8">
      <c r="A8" s="3" t="inlineStr">
        <is>
          <t>AN-2025-002</t>
        </is>
      </c>
      <c r="B8" s="4" t="n">
        <v>45789</v>
      </c>
      <c r="C8" s="3" t="inlineStr">
        <is>
          <t>Leiter Finanzen</t>
        </is>
      </c>
      <c r="D8" s="3" t="inlineStr">
        <is>
          <t>Finanzen</t>
        </is>
      </c>
      <c r="E8" s="3" t="inlineStr">
        <is>
          <t>Vorstand Finanzen</t>
        </is>
      </c>
      <c r="F8" s="3" t="inlineStr">
        <is>
          <t>Budget-Revision Q2</t>
        </is>
      </c>
      <c r="G8" s="3" t="inlineStr">
        <is>
          <t>Anpassung CAPEX-Budget nach Risikoprüfung</t>
        </is>
      </c>
      <c r="H8" s="3" t="inlineStr">
        <is>
          <t>Budgetanpassung einreichen</t>
        </is>
      </c>
      <c r="I8" s="3" t="inlineStr">
        <is>
          <t>EMP-002</t>
        </is>
      </c>
      <c r="J8" s="4" t="n">
        <v>45828</v>
      </c>
      <c r="K8" s="3" t="inlineStr">
        <is>
          <t>Offen</t>
        </is>
      </c>
      <c r="L8" s="3" t="inlineStr">
        <is>
          <t>Mittel</t>
        </is>
      </c>
      <c r="M8" s="3" t="inlineStr">
        <is>
          <t>Mittel</t>
        </is>
      </c>
      <c r="N8" s="3" t="inlineStr">
        <is>
          <t>Ja</t>
        </is>
      </c>
      <c r="O8" s="3" t="inlineStr">
        <is>
          <t>N.A.</t>
        </is>
      </c>
      <c r="P8" s="5" t="n">
        <v>1250000</v>
      </c>
      <c r="Q8" s="3" t="inlineStr">
        <is>
          <t>Intern</t>
        </is>
      </c>
      <c r="R8" s="3" t="inlineStr">
        <is>
          <t>Budget_Q2.xlsx</t>
        </is>
      </c>
      <c r="S8" s="6" t="n">
        <v>45789.60416666666</v>
      </c>
      <c r="T8" s="3" t="inlineStr">
        <is>
          <t>1.0</t>
        </is>
      </c>
    </row>
    <row r="9">
      <c r="A9" s="3" t="inlineStr">
        <is>
          <t>AN-2025-003</t>
        </is>
      </c>
      <c r="B9" s="4" t="n">
        <v>45765</v>
      </c>
      <c r="C9" s="3" t="inlineStr">
        <is>
          <t>CISO</t>
        </is>
      </c>
      <c r="D9" s="3" t="inlineStr">
        <is>
          <t>IT-Security</t>
        </is>
      </c>
      <c r="E9" s="3" t="inlineStr">
        <is>
          <t>Vorstand</t>
        </is>
      </c>
      <c r="F9" s="3" t="inlineStr">
        <is>
          <t>Incident Response Plan</t>
        </is>
      </c>
      <c r="G9" s="3" t="inlineStr">
        <is>
          <t>Update IR-Plan nach PenTest</t>
        </is>
      </c>
      <c r="H9" s="3" t="inlineStr">
        <is>
          <t>Planversion finalisieren</t>
        </is>
      </c>
      <c r="I9" s="3" t="inlineStr">
        <is>
          <t>EMP-003</t>
        </is>
      </c>
      <c r="J9" s="4" t="n">
        <v>45823</v>
      </c>
      <c r="K9" s="3" t="inlineStr">
        <is>
          <t>In Arbeit</t>
        </is>
      </c>
      <c r="L9" s="3" t="inlineStr">
        <is>
          <t>Hoch</t>
        </is>
      </c>
      <c r="M9" s="3" t="inlineStr">
        <is>
          <t>Kritisch</t>
        </is>
      </c>
      <c r="N9" s="3" t="inlineStr">
        <is>
          <t>Ja</t>
        </is>
      </c>
      <c r="O9" s="3" t="inlineStr">
        <is>
          <t>N.A.</t>
        </is>
      </c>
      <c r="P9" s="5" t="n">
        <v>0</v>
      </c>
      <c r="Q9" s="3" t="inlineStr">
        <is>
          <t>Geheim</t>
        </is>
      </c>
      <c r="R9" s="3" t="inlineStr">
        <is>
          <t>IR_Plan_v2.docx</t>
        </is>
      </c>
      <c r="S9" s="6" t="n">
        <v>45765.45833333334</v>
      </c>
      <c r="T9" s="3" t="inlineStr">
        <is>
          <t>1.0</t>
        </is>
      </c>
    </row>
    <row r="10">
      <c r="A10" s="3" t="inlineStr">
        <is>
          <t>AN-2025-004</t>
        </is>
      </c>
      <c r="B10" s="4" t="n">
        <v>45718</v>
      </c>
      <c r="C10" s="3" t="inlineStr">
        <is>
          <t>Leiter Recht</t>
        </is>
      </c>
      <c r="D10" s="3" t="inlineStr">
        <is>
          <t>Recht</t>
        </is>
      </c>
      <c r="E10" s="3" t="inlineStr">
        <is>
          <t>Vorstand</t>
        </is>
      </c>
      <c r="F10" s="3" t="inlineStr">
        <is>
          <t>Vertragsprüfung Lieferant X</t>
        </is>
      </c>
      <c r="G10" s="3" t="inlineStr">
        <is>
          <t>Prüfung Vertragsklauseln Haftung</t>
        </is>
      </c>
      <c r="H10" s="3" t="inlineStr">
        <is>
          <t>Revision Vertragsklausel</t>
        </is>
      </c>
      <c r="I10" s="3" t="inlineStr">
        <is>
          <t>EMP-004</t>
        </is>
      </c>
      <c r="J10" s="4" t="n">
        <v>45802</v>
      </c>
      <c r="K10" s="3" t="inlineStr">
        <is>
          <t>Erledigt</t>
        </is>
      </c>
      <c r="L10" s="3" t="inlineStr">
        <is>
          <t>Mittel</t>
        </is>
      </c>
      <c r="M10" s="3" t="inlineStr">
        <is>
          <t>Mittel</t>
        </is>
      </c>
      <c r="N10" s="3" t="inlineStr">
        <is>
          <t>Ja</t>
        </is>
      </c>
      <c r="O10" s="3" t="inlineStr">
        <is>
          <t>Ja</t>
        </is>
      </c>
      <c r="P10" s="5" t="n">
        <v>0</v>
      </c>
      <c r="Q10" s="3" t="inlineStr">
        <is>
          <t>Vertraulich</t>
        </is>
      </c>
      <c r="R10" s="3" t="inlineStr">
        <is>
          <t>Vertrag_X_redacted.pdf</t>
        </is>
      </c>
      <c r="S10" s="6" t="n">
        <v>45801.67013888889</v>
      </c>
      <c r="T10" s="3" t="inlineStr">
        <is>
          <t>1.0</t>
        </is>
      </c>
    </row>
    <row r="11">
      <c r="A11" s="3" t="inlineStr">
        <is>
          <t>AN-2025-005</t>
        </is>
      </c>
      <c r="B11" s="4" t="n">
        <v>45708</v>
      </c>
      <c r="C11" s="3" t="inlineStr">
        <is>
          <t>Leiter HR</t>
        </is>
      </c>
      <c r="D11" s="3" t="inlineStr">
        <is>
          <t>HR</t>
        </is>
      </c>
      <c r="E11" s="3" t="inlineStr">
        <is>
          <t>Geschäftsführung</t>
        </is>
      </c>
      <c r="F11" s="3" t="inlineStr">
        <is>
          <t>Mitarbeiterdatenschutz</t>
        </is>
      </c>
      <c r="G11" s="3" t="inlineStr">
        <is>
          <t>Regelung Bewerberdaten</t>
        </is>
      </c>
      <c r="H11" s="3" t="inlineStr">
        <is>
          <t>Prozesse implementieren</t>
        </is>
      </c>
      <c r="I11" s="3" t="inlineStr">
        <is>
          <t>EMP-005</t>
        </is>
      </c>
      <c r="J11" s="4" t="n">
        <v>45777</v>
      </c>
      <c r="K11" s="3" t="inlineStr">
        <is>
          <t>Erledigt</t>
        </is>
      </c>
      <c r="L11" s="3" t="inlineStr">
        <is>
          <t>Hoch</t>
        </is>
      </c>
      <c r="M11" s="3" t="inlineStr">
        <is>
          <t>Mittel</t>
        </is>
      </c>
      <c r="N11" s="3" t="inlineStr">
        <is>
          <t>Ja</t>
        </is>
      </c>
      <c r="O11" s="3" t="inlineStr">
        <is>
          <t>Ja</t>
        </is>
      </c>
      <c r="P11" s="5" t="n">
        <v>0</v>
      </c>
      <c r="Q11" s="3" t="inlineStr">
        <is>
          <t>Vertraulich</t>
        </is>
      </c>
      <c r="R11" s="3" t="inlineStr">
        <is>
          <t>Datenschutz_Richtlinie.pdf</t>
        </is>
      </c>
      <c r="S11" s="6" t="n">
        <v>45776.43055555555</v>
      </c>
      <c r="T11" s="3" t="inlineStr">
        <is>
          <t>1.0</t>
        </is>
      </c>
    </row>
    <row r="12">
      <c r="A12" s="3" t="inlineStr">
        <is>
          <t>AN-2025-006</t>
        </is>
      </c>
      <c r="B12" s="4" t="n">
        <v>45818</v>
      </c>
      <c r="C12" s="3" t="inlineStr">
        <is>
          <t>Leiter Controlling</t>
        </is>
      </c>
      <c r="D12" s="3" t="inlineStr">
        <is>
          <t>Controlling</t>
        </is>
      </c>
      <c r="E12" s="3" t="inlineStr">
        <is>
          <t>CFO</t>
        </is>
      </c>
      <c r="F12" s="3" t="inlineStr">
        <is>
          <t>KPI-Abweichung</t>
        </is>
      </c>
      <c r="G12" s="3" t="inlineStr">
        <is>
          <t>Analyse Abweichung EBIT YTD</t>
        </is>
      </c>
      <c r="H12" s="3" t="inlineStr">
        <is>
          <t>Ursachenanalyse + Maßnahmen</t>
        </is>
      </c>
      <c r="I12" s="3" t="inlineStr">
        <is>
          <t>EMP-006</t>
        </is>
      </c>
      <c r="J12" s="4" t="n">
        <v>45828</v>
      </c>
      <c r="K12" s="3" t="inlineStr">
        <is>
          <t>Offen</t>
        </is>
      </c>
      <c r="L12" s="3" t="inlineStr">
        <is>
          <t>Hoch</t>
        </is>
      </c>
      <c r="M12" s="3" t="inlineStr">
        <is>
          <t>Hoch</t>
        </is>
      </c>
      <c r="N12" s="3" t="inlineStr">
        <is>
          <t>Ja</t>
        </is>
      </c>
      <c r="O12" s="3" t="inlineStr">
        <is>
          <t>N.A.</t>
        </is>
      </c>
      <c r="P12" s="5" t="n">
        <v>420000</v>
      </c>
      <c r="Q12" s="3" t="inlineStr">
        <is>
          <t>Intern</t>
        </is>
      </c>
      <c r="R12" s="3" t="inlineStr">
        <is>
          <t>Controlling_Report.xlsx</t>
        </is>
      </c>
      <c r="S12" s="6" t="n">
        <v>45818.36458333334</v>
      </c>
      <c r="T12" s="3" t="inlineStr">
        <is>
          <t>1.0</t>
        </is>
      </c>
    </row>
    <row r="13">
      <c r="A13" s="3" t="inlineStr">
        <is>
          <t>AN-2025-007</t>
        </is>
      </c>
      <c r="B13" s="4" t="n">
        <v>45685</v>
      </c>
      <c r="C13" s="3" t="inlineStr">
        <is>
          <t>Leiter Investor Relations</t>
        </is>
      </c>
      <c r="D13" s="3" t="inlineStr">
        <is>
          <t>Investor Relations</t>
        </is>
      </c>
      <c r="E13" s="3" t="inlineStr">
        <is>
          <t>Vorstand</t>
        </is>
      </c>
      <c r="F13" s="3" t="inlineStr">
        <is>
          <t>Ad-hoc Mitteilung</t>
        </is>
      </c>
      <c r="G13" s="3" t="inlineStr">
        <is>
          <t>Vorbereitung Ad-hoc-Meldung</t>
        </is>
      </c>
      <c r="H13" s="3" t="inlineStr">
        <is>
          <t>Textvorlage finalisieren</t>
        </is>
      </c>
      <c r="I13" s="3" t="inlineStr">
        <is>
          <t>EMP-007</t>
        </is>
      </c>
      <c r="J13" s="4" t="n">
        <v>45693</v>
      </c>
      <c r="K13" s="3" t="inlineStr">
        <is>
          <t>Erledigt</t>
        </is>
      </c>
      <c r="L13" s="3" t="inlineStr">
        <is>
          <t>Hoch</t>
        </is>
      </c>
      <c r="M13" s="3" t="inlineStr">
        <is>
          <t>Mittel</t>
        </is>
      </c>
      <c r="N13" s="3" t="inlineStr">
        <is>
          <t>Ja</t>
        </is>
      </c>
      <c r="O13" s="3" t="inlineStr">
        <is>
          <t>N.A.</t>
        </is>
      </c>
      <c r="P13" s="5" t="n">
        <v>0</v>
      </c>
      <c r="Q13" s="3" t="inlineStr">
        <is>
          <t>Nur Vorstand</t>
        </is>
      </c>
      <c r="R13" s="3" t="inlineStr">
        <is>
          <t>Adhoc_Text.docx</t>
        </is>
      </c>
      <c r="S13" s="6" t="n">
        <v>45692.70833333334</v>
      </c>
      <c r="T13" s="3" t="inlineStr">
        <is>
          <t>1.0</t>
        </is>
      </c>
    </row>
    <row r="14">
      <c r="A14" s="3" t="inlineStr">
        <is>
          <t>AN-2025-008</t>
        </is>
      </c>
      <c r="B14" s="4" t="n">
        <v>45791</v>
      </c>
      <c r="C14" s="3" t="inlineStr">
        <is>
          <t>Leiter Compliance</t>
        </is>
      </c>
      <c r="D14" s="3" t="inlineStr">
        <is>
          <t>Compliance</t>
        </is>
      </c>
      <c r="E14" s="3" t="inlineStr">
        <is>
          <t>Aufsichtsrat</t>
        </is>
      </c>
      <c r="F14" s="3" t="inlineStr">
        <is>
          <t>Geldwäsche-Risiko</t>
        </is>
      </c>
      <c r="G14" s="3" t="inlineStr">
        <is>
          <t>Überprüfung AML-Kontrollen</t>
        </is>
      </c>
      <c r="H14" s="3" t="inlineStr">
        <is>
          <t>Kontrollbericht erstellen</t>
        </is>
      </c>
      <c r="I14" s="3" t="inlineStr">
        <is>
          <t>EMP-001</t>
        </is>
      </c>
      <c r="J14" s="4" t="n">
        <v>45838</v>
      </c>
      <c r="K14" s="3" t="inlineStr">
        <is>
          <t>In Arbeit</t>
        </is>
      </c>
      <c r="L14" s="3" t="inlineStr">
        <is>
          <t>Hoch</t>
        </is>
      </c>
      <c r="M14" s="3" t="inlineStr">
        <is>
          <t>Hoch</t>
        </is>
      </c>
      <c r="N14" s="3" t="inlineStr">
        <is>
          <t>Ja</t>
        </is>
      </c>
      <c r="O14" s="3" t="inlineStr">
        <is>
          <t>Ja</t>
        </is>
      </c>
      <c r="P14" s="5" t="n">
        <v>0</v>
      </c>
      <c r="Q14" s="3" t="inlineStr">
        <is>
          <t>Geheim</t>
        </is>
      </c>
      <c r="R14" s="3" t="inlineStr">
        <is>
          <t>AML_Check.xlsx</t>
        </is>
      </c>
      <c r="S14" s="6" t="n">
        <v>45791.37847222222</v>
      </c>
      <c r="T14" s="3" t="inlineStr">
        <is>
          <t>1.0</t>
        </is>
      </c>
    </row>
    <row r="15">
      <c r="A15" s="3" t="inlineStr">
        <is>
          <t>AN-2025-009</t>
        </is>
      </c>
      <c r="B15" s="4" t="n">
        <v>45750</v>
      </c>
      <c r="C15" s="3" t="inlineStr">
        <is>
          <t>Leiter Einkauf</t>
        </is>
      </c>
      <c r="D15" s="3" t="inlineStr">
        <is>
          <t>Einkauf</t>
        </is>
      </c>
      <c r="E15" s="3" t="inlineStr">
        <is>
          <t>Vorstand</t>
        </is>
      </c>
      <c r="F15" s="3" t="inlineStr">
        <is>
          <t>Lieferanten-Ausfall</t>
        </is>
      </c>
      <c r="G15" s="3" t="inlineStr">
        <is>
          <t>Alternative Lieferanten prüfen</t>
        </is>
      </c>
      <c r="H15" s="3" t="inlineStr">
        <is>
          <t>RFQ einholen</t>
        </is>
      </c>
      <c r="I15" s="3" t="inlineStr">
        <is>
          <t>EMP-008</t>
        </is>
      </c>
      <c r="J15" s="4" t="n">
        <v>45792</v>
      </c>
      <c r="K15" s="3" t="inlineStr">
        <is>
          <t>Erledigt</t>
        </is>
      </c>
      <c r="L15" s="3" t="inlineStr">
        <is>
          <t>Mittel</t>
        </is>
      </c>
      <c r="M15" s="3" t="inlineStr">
        <is>
          <t>Mittel</t>
        </is>
      </c>
      <c r="N15" s="3" t="inlineStr">
        <is>
          <t>Nein</t>
        </is>
      </c>
      <c r="O15" s="3" t="inlineStr">
        <is>
          <t>N.A.</t>
        </is>
      </c>
      <c r="P15" s="5" t="n">
        <v>150000</v>
      </c>
      <c r="Q15" s="3" t="inlineStr">
        <is>
          <t>Intern</t>
        </is>
      </c>
      <c r="R15" s="3" t="inlineStr">
        <is>
          <t>Supplier_List.xlsx</t>
        </is>
      </c>
      <c r="S15" s="6" t="n">
        <v>45791.5</v>
      </c>
      <c r="T15" s="3" t="inlineStr">
        <is>
          <t>1.0</t>
        </is>
      </c>
    </row>
    <row r="16">
      <c r="A16" s="3" t="inlineStr">
        <is>
          <t>AN-2025-010</t>
        </is>
      </c>
      <c r="B16" s="4" t="n">
        <v>45799</v>
      </c>
      <c r="C16" s="3" t="inlineStr">
        <is>
          <t>Leiter IT-Projects</t>
        </is>
      </c>
      <c r="D16" s="3" t="inlineStr">
        <is>
          <t>IT</t>
        </is>
      </c>
      <c r="E16" s="3" t="inlineStr">
        <is>
          <t>CIO</t>
        </is>
      </c>
      <c r="F16" s="3" t="inlineStr">
        <is>
          <t>Cloud-Migration</t>
        </is>
      </c>
      <c r="G16" s="3" t="inlineStr">
        <is>
          <t>Risikobewertung Cloud-Provider</t>
        </is>
      </c>
      <c r="H16" s="3" t="inlineStr">
        <is>
          <t>SLA-Verhandlung</t>
        </is>
      </c>
      <c r="I16" s="3" t="inlineStr">
        <is>
          <t>EMP-003</t>
        </is>
      </c>
      <c r="J16" s="4" t="n">
        <v>45869</v>
      </c>
      <c r="K16" s="3" t="inlineStr">
        <is>
          <t>Offen</t>
        </is>
      </c>
      <c r="L16" s="3" t="inlineStr">
        <is>
          <t>Hoch</t>
        </is>
      </c>
      <c r="M16" s="3" t="inlineStr">
        <is>
          <t>Kritisch</t>
        </is>
      </c>
      <c r="N16" s="3" t="inlineStr">
        <is>
          <t>Ja</t>
        </is>
      </c>
      <c r="O16" s="3" t="inlineStr">
        <is>
          <t>N.A.</t>
        </is>
      </c>
      <c r="P16" s="5" t="n">
        <v>3500000</v>
      </c>
      <c r="Q16" s="3" t="inlineStr">
        <is>
          <t>Geheim</t>
        </is>
      </c>
      <c r="R16" s="3" t="inlineStr">
        <is>
          <t>Cloud_RFP.pdf</t>
        </is>
      </c>
      <c r="S16" s="6" t="n">
        <v>45799.42361111111</v>
      </c>
      <c r="T16" s="3" t="inlineStr">
        <is>
          <t>1.0</t>
        </is>
      </c>
    </row>
    <row r="17">
      <c r="A17" s="3" t="inlineStr">
        <is>
          <t>AN-2025-011</t>
        </is>
      </c>
      <c r="B17" s="4" t="n">
        <v>45815</v>
      </c>
      <c r="C17" s="3" t="inlineStr">
        <is>
          <t>Leiter Legal</t>
        </is>
      </c>
      <c r="D17" s="3" t="inlineStr">
        <is>
          <t>Recht</t>
        </is>
      </c>
      <c r="E17" s="3" t="inlineStr">
        <is>
          <t>Vorstand</t>
        </is>
      </c>
      <c r="F17" s="3" t="inlineStr">
        <is>
          <t>Compliance-Claim</t>
        </is>
      </c>
      <c r="G17" s="3" t="inlineStr">
        <is>
          <t>Prüfung Haftungsclaim</t>
        </is>
      </c>
      <c r="H17" s="3" t="inlineStr">
        <is>
          <t>Rechtsmeinung erstellen</t>
        </is>
      </c>
      <c r="I17" s="3" t="inlineStr">
        <is>
          <t>EMP-004</t>
        </is>
      </c>
      <c r="J17" s="4" t="n">
        <v>45829</v>
      </c>
      <c r="K17" s="3" t="inlineStr">
        <is>
          <t>Offen</t>
        </is>
      </c>
      <c r="L17" s="3" t="inlineStr">
        <is>
          <t>Hoch</t>
        </is>
      </c>
      <c r="M17" s="3" t="inlineStr">
        <is>
          <t>Hoch</t>
        </is>
      </c>
      <c r="N17" s="3" t="inlineStr">
        <is>
          <t>Ja</t>
        </is>
      </c>
      <c r="O17" s="3" t="inlineStr">
        <is>
          <t>Ja</t>
        </is>
      </c>
      <c r="P17" s="5" t="n">
        <v>0</v>
      </c>
      <c r="Q17" s="3" t="inlineStr">
        <is>
          <t>Vertraulich</t>
        </is>
      </c>
      <c r="R17" s="3" t="inlineStr">
        <is>
          <t>Claim_123.pdf</t>
        </is>
      </c>
      <c r="S17" s="6" t="n">
        <v>45815.57291666666</v>
      </c>
      <c r="T17" s="3" t="inlineStr">
        <is>
          <t>1.0</t>
        </is>
      </c>
    </row>
    <row r="18">
      <c r="A18" s="3" t="inlineStr">
        <is>
          <t>AN-2025-012</t>
        </is>
      </c>
      <c r="B18" s="4" t="n">
        <v>45819</v>
      </c>
      <c r="C18" s="3" t="inlineStr">
        <is>
          <t>Leiter Procurement</t>
        </is>
      </c>
      <c r="D18" s="3" t="inlineStr">
        <is>
          <t>Einkauf</t>
        </is>
      </c>
      <c r="E18" s="3" t="inlineStr">
        <is>
          <t>CFO</t>
        </is>
      </c>
      <c r="F18" s="3" t="inlineStr">
        <is>
          <t>Vertragsverlängerung</t>
        </is>
      </c>
      <c r="G18" s="3" t="inlineStr">
        <is>
          <t>Kostenprüfung Verlängerung</t>
        </is>
      </c>
      <c r="H18" s="3" t="inlineStr">
        <is>
          <t>Vertragsentscheidung vorbereiten</t>
        </is>
      </c>
      <c r="I18" s="3" t="inlineStr">
        <is>
          <t>EMP-008</t>
        </is>
      </c>
      <c r="J18" s="4" t="n">
        <v>45838</v>
      </c>
      <c r="K18" s="3" t="inlineStr">
        <is>
          <t>Offen</t>
        </is>
      </c>
      <c r="L18" s="3" t="inlineStr">
        <is>
          <t>Mittel</t>
        </is>
      </c>
      <c r="M18" s="3" t="inlineStr">
        <is>
          <t>Mittel</t>
        </is>
      </c>
      <c r="N18" s="3" t="inlineStr">
        <is>
          <t>Nein</t>
        </is>
      </c>
      <c r="O18" s="3" t="inlineStr">
        <is>
          <t>N.A.</t>
        </is>
      </c>
      <c r="P18" s="5" t="n">
        <v>420000</v>
      </c>
      <c r="Q18" s="3" t="inlineStr">
        <is>
          <t>Intern</t>
        </is>
      </c>
      <c r="R18" s="3" t="inlineStr">
        <is>
          <t>Contract_Renewal.pdf</t>
        </is>
      </c>
      <c r="S18" s="6" t="n">
        <v>45819.39583333334</v>
      </c>
      <c r="T18" s="3" t="inlineStr">
        <is>
          <t>1.0</t>
        </is>
      </c>
    </row>
    <row r="19">
      <c r="A19" s="3" t="inlineStr">
        <is>
          <t>AN-2025-013</t>
        </is>
      </c>
      <c r="B19" s="4" t="n">
        <v>45786</v>
      </c>
      <c r="C19" s="3" t="inlineStr">
        <is>
          <t>Leiter Compliance</t>
        </is>
      </c>
      <c r="D19" s="3" t="inlineStr">
        <is>
          <t>Compliance</t>
        </is>
      </c>
      <c r="E19" s="3" t="inlineStr">
        <is>
          <t>Vorstand</t>
        </is>
      </c>
      <c r="F19" s="3" t="inlineStr">
        <is>
          <t>Drittparteienprüfung</t>
        </is>
      </c>
      <c r="G19" s="3" t="inlineStr">
        <is>
          <t>Due Diligence Lieferant Y</t>
        </is>
      </c>
      <c r="H19" s="3" t="inlineStr">
        <is>
          <t>Diligence-Report final</t>
        </is>
      </c>
      <c r="I19" s="3" t="inlineStr">
        <is>
          <t>EMP-001</t>
        </is>
      </c>
      <c r="J19" s="4" t="n">
        <v>45839</v>
      </c>
      <c r="K19" s="3" t="inlineStr">
        <is>
          <t>In Arbeit</t>
        </is>
      </c>
      <c r="L19" s="3" t="inlineStr">
        <is>
          <t>Mittel</t>
        </is>
      </c>
      <c r="M19" s="3" t="inlineStr">
        <is>
          <t>Mittel</t>
        </is>
      </c>
      <c r="N19" s="3" t="inlineStr">
        <is>
          <t>Ja</t>
        </is>
      </c>
      <c r="O19" s="3" t="inlineStr">
        <is>
          <t>Ja</t>
        </is>
      </c>
      <c r="P19" s="5" t="n">
        <v>0</v>
      </c>
      <c r="Q19" s="3" t="inlineStr">
        <is>
          <t>Vertraulich</t>
        </is>
      </c>
      <c r="R19" s="3" t="inlineStr">
        <is>
          <t>DD_Report_Y.pdf</t>
        </is>
      </c>
      <c r="S19" s="6" t="n">
        <v>45786.68055555555</v>
      </c>
      <c r="T19" s="3" t="inlineStr">
        <is>
          <t>1.0</t>
        </is>
      </c>
    </row>
    <row r="20">
      <c r="A20" s="3" t="inlineStr">
        <is>
          <t>AN-2025-014</t>
        </is>
      </c>
      <c r="B20" s="4" t="n">
        <v>45809</v>
      </c>
      <c r="C20" s="3" t="inlineStr">
        <is>
          <t>Leiter Finance Ops</t>
        </is>
      </c>
      <c r="D20" s="3" t="inlineStr">
        <is>
          <t>Finanzen</t>
        </is>
      </c>
      <c r="E20" s="3" t="inlineStr">
        <is>
          <t>CFO</t>
        </is>
      </c>
      <c r="F20" s="3" t="inlineStr">
        <is>
          <t>Cash-Flow Risiko</t>
        </is>
      </c>
      <c r="G20" s="3" t="inlineStr">
        <is>
          <t>Liquiditätsplanung</t>
        </is>
      </c>
      <c r="H20" s="3" t="inlineStr">
        <is>
          <t>Notfallplan erstellen</t>
        </is>
      </c>
      <c r="I20" s="3" t="inlineStr">
        <is>
          <t>EMP-002</t>
        </is>
      </c>
      <c r="J20" s="4" t="n">
        <v>45838</v>
      </c>
      <c r="K20" s="3" t="inlineStr">
        <is>
          <t>In Arbeit</t>
        </is>
      </c>
      <c r="L20" s="3" t="inlineStr">
        <is>
          <t>Hoch</t>
        </is>
      </c>
      <c r="M20" s="3" t="inlineStr">
        <is>
          <t>Hoch</t>
        </is>
      </c>
      <c r="N20" s="3" t="inlineStr">
        <is>
          <t>Ja</t>
        </is>
      </c>
      <c r="O20" s="3" t="inlineStr">
        <is>
          <t>N.A.</t>
        </is>
      </c>
      <c r="P20" s="5" t="n">
        <v>2100000</v>
      </c>
      <c r="Q20" s="3" t="inlineStr">
        <is>
          <t>Intern</t>
        </is>
      </c>
      <c r="R20" s="3" t="inlineStr">
        <is>
          <t>Liquidity_Plan.xlsx</t>
        </is>
      </c>
      <c r="S20" s="6" t="n">
        <v>45809.33333333334</v>
      </c>
      <c r="T20" s="3" t="inlineStr">
        <is>
          <t>1.0</t>
        </is>
      </c>
    </row>
    <row r="21">
      <c r="A21" s="3" t="inlineStr">
        <is>
          <t>AN-2025-015</t>
        </is>
      </c>
      <c r="B21" s="4" t="n">
        <v>45762</v>
      </c>
      <c r="C21" s="3" t="inlineStr">
        <is>
          <t>Leiter HR</t>
        </is>
      </c>
      <c r="D21" s="3" t="inlineStr">
        <is>
          <t>HR</t>
        </is>
      </c>
      <c r="E21" s="3" t="inlineStr">
        <is>
          <t>Vorstand</t>
        </is>
      </c>
      <c r="F21" s="3" t="inlineStr">
        <is>
          <t>Vergütungsprüfung</t>
        </is>
      </c>
      <c r="G21" s="3" t="inlineStr">
        <is>
          <t>Bonus-Policy Anpassung</t>
        </is>
      </c>
      <c r="H21" s="3" t="inlineStr">
        <is>
          <t>Richtlinie finalisieren</t>
        </is>
      </c>
      <c r="I21" s="3" t="inlineStr">
        <is>
          <t>EMP-005</t>
        </is>
      </c>
      <c r="J21" s="4" t="n">
        <v>45807</v>
      </c>
      <c r="K21" s="3" t="inlineStr">
        <is>
          <t>Erledigt</t>
        </is>
      </c>
      <c r="L21" s="3" t="inlineStr">
        <is>
          <t>Mittel</t>
        </is>
      </c>
      <c r="M21" s="3" t="inlineStr">
        <is>
          <t>Niedrig</t>
        </is>
      </c>
      <c r="N21" s="3" t="inlineStr">
        <is>
          <t>Nein</t>
        </is>
      </c>
      <c r="O21" s="3" t="inlineStr">
        <is>
          <t>Ja</t>
        </is>
      </c>
      <c r="P21" s="5" t="n">
        <v>0</v>
      </c>
      <c r="Q21" s="3" t="inlineStr">
        <is>
          <t>Intern</t>
        </is>
      </c>
      <c r="R21" s="3" t="inlineStr">
        <is>
          <t>Bonus_Policy.docx</t>
        </is>
      </c>
      <c r="S21" s="6" t="n">
        <v>45805.38194444445</v>
      </c>
      <c r="T21" s="3" t="inlineStr">
        <is>
          <t>1.0</t>
        </is>
      </c>
    </row>
    <row r="22">
      <c r="A22" s="3" t="inlineStr">
        <is>
          <t>AN-2025-016</t>
        </is>
      </c>
      <c r="B22" s="4" t="n">
        <v>45742</v>
      </c>
      <c r="C22" s="3" t="inlineStr">
        <is>
          <t>Leiter Security</t>
        </is>
      </c>
      <c r="D22" s="3" t="inlineStr">
        <is>
          <t>IT-Security</t>
        </is>
      </c>
      <c r="E22" s="3" t="inlineStr">
        <is>
          <t>Vorstand</t>
        </is>
      </c>
      <c r="F22" s="3" t="inlineStr">
        <is>
          <t>Zugriffsrechte</t>
        </is>
      </c>
      <c r="G22" s="3" t="inlineStr">
        <is>
          <t>Review von Admin-Accounts</t>
        </is>
      </c>
      <c r="H22" s="3" t="inlineStr">
        <is>
          <t>Log-Review durchführen</t>
        </is>
      </c>
      <c r="I22" s="3" t="inlineStr">
        <is>
          <t>EMP-003</t>
        </is>
      </c>
      <c r="J22" s="4" t="n">
        <v>45797</v>
      </c>
      <c r="K22" s="3" t="inlineStr">
        <is>
          <t>Erledigt</t>
        </is>
      </c>
      <c r="L22" s="3" t="inlineStr">
        <is>
          <t>Mittel</t>
        </is>
      </c>
      <c r="M22" s="3" t="inlineStr">
        <is>
          <t>Mittel</t>
        </is>
      </c>
      <c r="N22" s="3" t="inlineStr">
        <is>
          <t>Ja</t>
        </is>
      </c>
      <c r="O22" s="3" t="inlineStr">
        <is>
          <t>N.A.</t>
        </is>
      </c>
      <c r="P22" s="5" t="n">
        <v>0</v>
      </c>
      <c r="Q22" s="3" t="inlineStr">
        <is>
          <t>Geheim</t>
        </is>
      </c>
      <c r="R22" s="3" t="inlineStr">
        <is>
          <t>Access_Review.xlsx</t>
        </is>
      </c>
      <c r="S22" s="6" t="n">
        <v>45796.65277777778</v>
      </c>
      <c r="T22" s="3" t="inlineStr">
        <is>
          <t>1.0</t>
        </is>
      </c>
    </row>
    <row r="23">
      <c r="A23" s="3" t="inlineStr">
        <is>
          <t>AN-2025-017</t>
        </is>
      </c>
      <c r="B23" s="4" t="n">
        <v>45807</v>
      </c>
      <c r="C23" s="3" t="inlineStr">
        <is>
          <t>Leiter Compliance</t>
        </is>
      </c>
      <c r="D23" s="3" t="inlineStr">
        <is>
          <t>Compliance</t>
        </is>
      </c>
      <c r="E23" s="3" t="inlineStr">
        <is>
          <t>Vorstand</t>
        </is>
      </c>
      <c r="F23" s="3" t="inlineStr">
        <is>
          <t>Hinweisgebersystem</t>
        </is>
      </c>
      <c r="G23" s="3" t="inlineStr">
        <is>
          <t>Implementierung Whistleblowing</t>
        </is>
      </c>
      <c r="H23" s="3" t="inlineStr">
        <is>
          <t>Prozess finalisieren</t>
        </is>
      </c>
      <c r="I23" s="3" t="inlineStr">
        <is>
          <t>EMP-001</t>
        </is>
      </c>
      <c r="J23" s="4" t="n">
        <v>45930</v>
      </c>
      <c r="K23" s="3" t="inlineStr">
        <is>
          <t>In Arbeit</t>
        </is>
      </c>
      <c r="L23" s="3" t="inlineStr">
        <is>
          <t>Hoch</t>
        </is>
      </c>
      <c r="M23" s="3" t="inlineStr">
        <is>
          <t>Hoch</t>
        </is>
      </c>
      <c r="N23" s="3" t="inlineStr">
        <is>
          <t>Ja</t>
        </is>
      </c>
      <c r="O23" s="3" t="inlineStr">
        <is>
          <t>Ja</t>
        </is>
      </c>
      <c r="P23" s="5" t="n">
        <v>0</v>
      </c>
      <c r="Q23" s="3" t="inlineStr">
        <is>
          <t>Vertraulich</t>
        </is>
      </c>
      <c r="R23" s="3" t="inlineStr">
        <is>
          <t>Whistleblowing_Plan.pdf</t>
        </is>
      </c>
      <c r="S23" s="6" t="n">
        <v>45807.34027777778</v>
      </c>
      <c r="T23" s="3" t="inlineStr">
        <is>
          <t>1.0</t>
        </is>
      </c>
    </row>
    <row r="24">
      <c r="A24" s="3" t="inlineStr">
        <is>
          <t>AN-2025-018</t>
        </is>
      </c>
      <c r="B24" s="4" t="n">
        <v>45692</v>
      </c>
      <c r="C24" s="3" t="inlineStr">
        <is>
          <t>Leiter Operations</t>
        </is>
      </c>
      <c r="D24" s="3" t="inlineStr">
        <is>
          <t>Operations</t>
        </is>
      </c>
      <c r="E24" s="3" t="inlineStr">
        <is>
          <t>COO</t>
        </is>
      </c>
      <c r="F24" s="3" t="inlineStr">
        <is>
          <t>Produktionsstörung</t>
        </is>
      </c>
      <c r="G24" s="3" t="inlineStr">
        <is>
          <t>Ursachenanalyse</t>
        </is>
      </c>
      <c r="H24" s="3" t="inlineStr">
        <is>
          <t>Verbesserungsmaßnahme definieren</t>
        </is>
      </c>
      <c r="I24" s="3" t="inlineStr">
        <is>
          <t>EMP-009</t>
        </is>
      </c>
      <c r="J24" s="4" t="n">
        <v>45726</v>
      </c>
      <c r="K24" s="3" t="inlineStr">
        <is>
          <t>Erledigt</t>
        </is>
      </c>
      <c r="L24" s="3" t="inlineStr">
        <is>
          <t>Hoch</t>
        </is>
      </c>
      <c r="M24" s="3" t="inlineStr">
        <is>
          <t>Mittel</t>
        </is>
      </c>
      <c r="N24" s="3" t="inlineStr">
        <is>
          <t>Nein</t>
        </is>
      </c>
      <c r="O24" s="3" t="inlineStr">
        <is>
          <t>N.A.</t>
        </is>
      </c>
      <c r="P24" s="5" t="n">
        <v>85000</v>
      </c>
      <c r="Q24" s="3" t="inlineStr">
        <is>
          <t>Intern</t>
        </is>
      </c>
      <c r="R24" s="3" t="inlineStr">
        <is>
          <t>RCA_Report.pdf</t>
        </is>
      </c>
      <c r="S24" s="6" t="n">
        <v>45725.47916666666</v>
      </c>
      <c r="T24" s="3" t="inlineStr">
        <is>
          <t>1.0</t>
        </is>
      </c>
    </row>
    <row r="25">
      <c r="A25" s="3" t="inlineStr">
        <is>
          <t>AN-2025-019</t>
        </is>
      </c>
      <c r="B25" s="4" t="n">
        <v>45796</v>
      </c>
      <c r="C25" s="3" t="inlineStr">
        <is>
          <t>Leiter Legal</t>
        </is>
      </c>
      <c r="D25" s="3" t="inlineStr">
        <is>
          <t>Recht</t>
        </is>
      </c>
      <c r="E25" s="3" t="inlineStr">
        <is>
          <t>Vorstand</t>
        </is>
      </c>
      <c r="F25" s="3" t="inlineStr">
        <is>
          <t>Datenschutz-Folgeabschätzung</t>
        </is>
      </c>
      <c r="G25" s="3" t="inlineStr">
        <is>
          <t>DPA für neue App</t>
        </is>
      </c>
      <c r="H25" s="3" t="inlineStr">
        <is>
          <t>DSFA durchführen</t>
        </is>
      </c>
      <c r="I25" s="3" t="inlineStr">
        <is>
          <t>EMP-004</t>
        </is>
      </c>
      <c r="J25" s="4" t="n">
        <v>45853</v>
      </c>
      <c r="K25" s="3" t="inlineStr">
        <is>
          <t>Offen</t>
        </is>
      </c>
      <c r="L25" s="3" t="inlineStr">
        <is>
          <t>Hoch</t>
        </is>
      </c>
      <c r="M25" s="3" t="inlineStr">
        <is>
          <t>Hoch</t>
        </is>
      </c>
      <c r="N25" s="3" t="inlineStr">
        <is>
          <t>Ja</t>
        </is>
      </c>
      <c r="O25" s="3" t="inlineStr">
        <is>
          <t>Ja</t>
        </is>
      </c>
      <c r="P25" s="5" t="n">
        <v>0</v>
      </c>
      <c r="Q25" s="3" t="inlineStr">
        <is>
          <t>Vertraulich</t>
        </is>
      </c>
      <c r="R25" s="3" t="inlineStr">
        <is>
          <t>DSFA_App.xlsx</t>
        </is>
      </c>
      <c r="S25" s="6" t="n">
        <v>45796.32986111111</v>
      </c>
      <c r="T25" s="3" t="inlineStr">
        <is>
          <t>1.0</t>
        </is>
      </c>
    </row>
    <row r="26">
      <c r="A26" s="3" t="inlineStr">
        <is>
          <t>AN-2025-020</t>
        </is>
      </c>
      <c r="B26" s="4" t="n">
        <v>45806</v>
      </c>
      <c r="C26" s="3" t="inlineStr">
        <is>
          <t>Leiter CFO Office</t>
        </is>
      </c>
      <c r="D26" s="3" t="inlineStr">
        <is>
          <t>Finanzen</t>
        </is>
      </c>
      <c r="E26" s="3" t="inlineStr">
        <is>
          <t>Vorstand</t>
        </is>
      </c>
      <c r="F26" s="3" t="inlineStr">
        <is>
          <t>Jahresabschlusssitzung</t>
        </is>
      </c>
      <c r="G26" s="3" t="inlineStr">
        <is>
          <t>Vorbereitung Präsentation Abschluss</t>
        </is>
      </c>
      <c r="H26" s="3" t="inlineStr">
        <is>
          <t>Präsentation erstellen</t>
        </is>
      </c>
      <c r="I26" s="3" t="inlineStr">
        <is>
          <t>EMP-006</t>
        </is>
      </c>
      <c r="J26" s="4" t="n">
        <v>45848</v>
      </c>
      <c r="K26" s="3" t="inlineStr">
        <is>
          <t>Offen</t>
        </is>
      </c>
      <c r="L26" s="3" t="inlineStr">
        <is>
          <t>Mittel</t>
        </is>
      </c>
      <c r="M26" s="3" t="inlineStr">
        <is>
          <t>Niedrig</t>
        </is>
      </c>
      <c r="N26" s="3" t="inlineStr">
        <is>
          <t>Nein</t>
        </is>
      </c>
      <c r="O26" s="3" t="inlineStr">
        <is>
          <t>N.A.</t>
        </is>
      </c>
      <c r="P26" s="5" t="n">
        <v>0</v>
      </c>
      <c r="Q26" s="3" t="inlineStr">
        <is>
          <t>Intern</t>
        </is>
      </c>
      <c r="R26" s="3" t="inlineStr">
        <is>
          <t>Jahresabschluss_Pres.pptx</t>
        </is>
      </c>
      <c r="S26" s="6" t="n">
        <v>45806.5</v>
      </c>
      <c r="T26" s="3" t="inlineStr">
        <is>
          <t>1.0</t>
        </is>
      </c>
    </row>
    <row r="28">
      <c r="A28" s="7" t="inlineStr">
        <is>
          <t>DSGVO-Hinweis: In dieser Tabelle nur Pseudonyme/Mitarbeiterkennungen verwenden. Vollständige personenbezogene Daten sind nur in einem sicheren HR-System zu speichern. DSGVO-Einwilligung ist im Feld O zu dokumentieren.</t>
        </is>
      </c>
    </row>
    <row r="29"/>
    <row r="30"/>
  </sheetData>
  <autoFilter ref="A6:T26"/>
  <mergeCells count="2">
    <mergeCell ref="A28:T30"/>
    <mergeCell ref="A1:T4"/>
  </mergeCells>
  <dataValidations count="7">
    <dataValidation sqref="D7:D1000" showDropDown="0" showInputMessage="0" showErrorMessage="0" allowBlank="0" type="list">
      <formula1>"Vorstand,Compliance,Recht,Finanzen,IT-Security,HR,Controlling,Investor Relations,Einkauf,Operations,IT"</formula1>
    </dataValidation>
    <dataValidation sqref="K7:K1000" showDropDown="0" showInputMessage="0" showErrorMessage="0" allowBlank="0" type="list">
      <formula1>"Offen,In Arbeit,Erledigt,Eskalation"</formula1>
    </dataValidation>
    <dataValidation sqref="L7:L1000" showDropDown="0" showInputMessage="0" showErrorMessage="0" allowBlank="0" type="list">
      <formula1>"Niedrig,Mittel,Hoch,Kritisch"</formula1>
    </dataValidation>
    <dataValidation sqref="M7:M1000" showDropDown="0" showInputMessage="0" showErrorMessage="0" allowBlank="0" type="list">
      <formula1>"Niedrig,Mittel,Hoch,Kritisch"</formula1>
    </dataValidation>
    <dataValidation sqref="N7:N1000" showDropDown="0" showInputMessage="0" showErrorMessage="0" allowBlank="0" type="list">
      <formula1>"Ja,Nein"</formula1>
    </dataValidation>
    <dataValidation sqref="O7:O1000" showDropDown="0" showInputMessage="0" showErrorMessage="0" allowBlank="0" type="list">
      <formula1>"Ja,Nein,N.A."</formula1>
    </dataValidation>
    <dataValidation sqref="Q7:Q1000" showDropDown="0" showInputMessage="0" showErrorMessage="0" allowBlank="0" type="list">
      <formula1>"Intern,Vertraulich,Geheim,Nur Vorstand"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8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>
      <c r="A1" s="1" t="inlineStr">
        <is>
          <t>Governance &amp; Audit</t>
        </is>
      </c>
    </row>
    <row r="2"/>
    <row r="3"/>
    <row r="4"/>
    <row r="5">
      <c r="A5" t="inlineStr">
        <is>
          <t>Verantwortlich:</t>
        </is>
      </c>
      <c r="B5" t="inlineStr">
        <is>
          <t>CRO / Leiter Corporate Governance</t>
        </is>
      </c>
    </row>
    <row r="6">
      <c r="A6" t="inlineStr">
        <is>
          <t>Genehmigt von:</t>
        </is>
      </c>
      <c r="B6" t="inlineStr">
        <is>
          <t>Vorstand</t>
        </is>
      </c>
    </row>
    <row r="7">
      <c r="A7" t="inlineStr">
        <is>
          <t>Letzte Änderung:</t>
        </is>
      </c>
      <c r="B7" s="8" t="n">
        <v>45997.74036047803</v>
      </c>
    </row>
    <row r="9">
      <c r="A9" s="9" t="inlineStr">
        <is>
          <t>Template-Version:</t>
        </is>
      </c>
      <c r="B9" t="inlineStr">
        <is>
          <t>V1.3</t>
        </is>
      </c>
    </row>
    <row r="10">
      <c r="A10" s="9" t="inlineStr">
        <is>
          <t>Letzte Freigabe:</t>
        </is>
      </c>
      <c r="B10" s="8" t="n">
        <v>45819.39583333334</v>
      </c>
    </row>
    <row r="11">
      <c r="A11" s="9" t="inlineStr">
        <is>
          <t>Freigegeben durch:</t>
        </is>
      </c>
      <c r="B11" t="inlineStr">
        <is>
          <t>CFO</t>
        </is>
      </c>
    </row>
    <row r="12">
      <c r="A12" s="9" t="inlineStr">
        <is>
          <t>Datenschutzbeauftragter:</t>
        </is>
      </c>
      <c r="B12" t="inlineStr">
        <is>
          <t>dsb@musterglobal.de</t>
        </is>
      </c>
    </row>
    <row r="13">
      <c r="A13" s="9" t="inlineStr">
        <is>
          <t>Aufbewahrungsfrist (Jahre):</t>
        </is>
      </c>
      <c r="B13" t="n">
        <v>10</v>
      </c>
    </row>
    <row r="18">
      <c r="A18" s="10" t="inlineStr">
        <is>
          <t>Versionsverlauf</t>
        </is>
      </c>
    </row>
    <row r="19">
      <c r="A19" s="11" t="inlineStr">
        <is>
          <t>Version</t>
        </is>
      </c>
      <c r="B19" s="11" t="inlineStr">
        <is>
          <t>Änderungsdatum</t>
        </is>
      </c>
      <c r="C19" s="11" t="inlineStr">
        <is>
          <t>Geändert von</t>
        </is>
      </c>
      <c r="D19" s="11" t="inlineStr">
        <is>
          <t>Änderungsgrund</t>
        </is>
      </c>
      <c r="E19" s="11" t="inlineStr">
        <is>
          <t>Ticket / Vorgangs-ID</t>
        </is>
      </c>
      <c r="F19" s="11" t="inlineStr">
        <is>
          <t>Freigabe durch</t>
        </is>
      </c>
      <c r="G19" s="11" t="inlineStr">
        <is>
          <t>DSGVO-konform</t>
        </is>
      </c>
      <c r="H19" s="11" t="inlineStr">
        <is>
          <t>SOX-relevant</t>
        </is>
      </c>
    </row>
    <row r="20">
      <c r="A20" s="12" t="inlineStr">
        <is>
          <t>V1.0</t>
        </is>
      </c>
      <c r="B20" s="13" t="n">
        <v>45809.375</v>
      </c>
      <c r="C20" s="12" t="inlineStr">
        <is>
          <t>Leiter Corporate Governance</t>
        </is>
      </c>
      <c r="D20" s="12" t="inlineStr">
        <is>
          <t>Initiale Vorlage</t>
        </is>
      </c>
      <c r="E20" s="12" t="inlineStr">
        <is>
          <t>TCK-1001</t>
        </is>
      </c>
      <c r="F20" s="12" t="inlineStr">
        <is>
          <t>Vorstand</t>
        </is>
      </c>
      <c r="G20" s="12" t="inlineStr">
        <is>
          <t>Ja</t>
        </is>
      </c>
      <c r="H20" s="12" t="inlineStr">
        <is>
          <t>Nein</t>
        </is>
      </c>
    </row>
    <row r="21">
      <c r="A21" s="12" t="inlineStr">
        <is>
          <t>V1.1</t>
        </is>
      </c>
      <c r="B21" s="13" t="n">
        <v>45813.47222222222</v>
      </c>
      <c r="C21" s="12" t="inlineStr">
        <is>
          <t>Leiter Compliance</t>
        </is>
      </c>
      <c r="D21" s="12" t="inlineStr">
        <is>
          <t>Anpassung KPI-Definition</t>
        </is>
      </c>
      <c r="E21" s="12" t="inlineStr">
        <is>
          <t>TCK-1015</t>
        </is>
      </c>
      <c r="F21" s="12" t="inlineStr">
        <is>
          <t>Vorstand Finanzen</t>
        </is>
      </c>
      <c r="G21" s="12" t="inlineStr">
        <is>
          <t>Ja</t>
        </is>
      </c>
      <c r="H21" s="12" t="inlineStr">
        <is>
          <t>Ja</t>
        </is>
      </c>
    </row>
    <row r="22">
      <c r="A22" s="12" t="inlineStr">
        <is>
          <t>V1.2</t>
        </is>
      </c>
      <c r="B22" s="13" t="n">
        <v>45818.63194444445</v>
      </c>
      <c r="C22" s="12" t="inlineStr">
        <is>
          <t>CISO</t>
        </is>
      </c>
      <c r="D22" s="12" t="inlineStr">
        <is>
          <t>Ergänzung IT-Risiko-Felder</t>
        </is>
      </c>
      <c r="E22" s="12" t="inlineStr">
        <is>
          <t>TCK-1030</t>
        </is>
      </c>
      <c r="F22" s="12" t="inlineStr">
        <is>
          <t>CIO</t>
        </is>
      </c>
      <c r="G22" s="12" t="inlineStr">
        <is>
          <t>Ja</t>
        </is>
      </c>
      <c r="H22" s="12" t="inlineStr">
        <is>
          <t>Nein</t>
        </is>
      </c>
    </row>
    <row r="23">
      <c r="A23" s="12" t="inlineStr">
        <is>
          <t>V1.3</t>
        </is>
      </c>
      <c r="B23" s="13" t="n">
        <v>45819.39583333334</v>
      </c>
      <c r="C23" s="12" t="inlineStr">
        <is>
          <t>Leiter Finance Ops</t>
        </is>
      </c>
      <c r="D23" s="12" t="inlineStr">
        <is>
          <t>Finance-Impact Feld ergänzt</t>
        </is>
      </c>
      <c r="E23" s="12" t="inlineStr">
        <is>
          <t>TCK-1042</t>
        </is>
      </c>
      <c r="F23" s="12" t="inlineStr">
        <is>
          <t>CFO</t>
        </is>
      </c>
      <c r="G23" s="12" t="inlineStr">
        <is>
          <t>Ja</t>
        </is>
      </c>
      <c r="H23" s="12" t="inlineStr">
        <is>
          <t>Ja</t>
        </is>
      </c>
    </row>
    <row r="26">
      <c r="A26" s="10" t="inlineStr">
        <is>
          <t>Mitarbeiter-Lookup</t>
        </is>
      </c>
    </row>
    <row r="27">
      <c r="A27" s="11" t="inlineStr">
        <is>
          <t>Mitarbeiter-ID</t>
        </is>
      </c>
      <c r="B27" s="11" t="inlineStr">
        <is>
          <t>Name</t>
        </is>
      </c>
      <c r="C27" s="11" t="inlineStr">
        <is>
          <t>Abteilung</t>
        </is>
      </c>
      <c r="D27" s="11" t="inlineStr">
        <is>
          <t>Rolle</t>
        </is>
      </c>
      <c r="E27" s="11" t="inlineStr">
        <is>
          <t>Business-Email</t>
        </is>
      </c>
    </row>
    <row r="28">
      <c r="A28" s="12" t="inlineStr">
        <is>
          <t>EMP-001</t>
        </is>
      </c>
      <c r="B28" s="12" t="inlineStr">
        <is>
          <t>Müller, L.</t>
        </is>
      </c>
      <c r="C28" s="12" t="inlineStr">
        <is>
          <t>Compliance</t>
        </is>
      </c>
      <c r="D28" s="12" t="inlineStr">
        <is>
          <t>Leiter Compliance</t>
        </is>
      </c>
      <c r="E28" s="12" t="inlineStr">
        <is>
          <t>l.mueller@musterglobal.de</t>
        </is>
      </c>
    </row>
    <row r="29">
      <c r="A29" s="12" t="inlineStr">
        <is>
          <t>EMP-002</t>
        </is>
      </c>
      <c r="B29" s="12" t="inlineStr">
        <is>
          <t>Schneider, K.</t>
        </is>
      </c>
      <c r="C29" s="12" t="inlineStr">
        <is>
          <t>Finanzen</t>
        </is>
      </c>
      <c r="D29" s="12" t="inlineStr">
        <is>
          <t>Leiter Finanzen</t>
        </is>
      </c>
      <c r="E29" s="12" t="inlineStr">
        <is>
          <t>k.schneider@musterglobal.de</t>
        </is>
      </c>
    </row>
    <row r="30">
      <c r="A30" s="12" t="inlineStr">
        <is>
          <t>EMP-003</t>
        </is>
      </c>
      <c r="B30" s="12" t="inlineStr">
        <is>
          <t>Becker, T.</t>
        </is>
      </c>
      <c r="C30" s="12" t="inlineStr">
        <is>
          <t>IT-Security</t>
        </is>
      </c>
      <c r="D30" s="12" t="inlineStr">
        <is>
          <t>CISO</t>
        </is>
      </c>
      <c r="E30" s="12" t="inlineStr">
        <is>
          <t>t.becker@musterglobal.de</t>
        </is>
      </c>
    </row>
    <row r="31">
      <c r="A31" s="12" t="inlineStr">
        <is>
          <t>EMP-004</t>
        </is>
      </c>
      <c r="B31" s="12" t="inlineStr">
        <is>
          <t>Wagner, S.</t>
        </is>
      </c>
      <c r="C31" s="12" t="inlineStr">
        <is>
          <t>Recht</t>
        </is>
      </c>
      <c r="D31" s="12" t="inlineStr">
        <is>
          <t>Leiter Recht</t>
        </is>
      </c>
      <c r="E31" s="12" t="inlineStr">
        <is>
          <t>s.wagner@musterglobal.de</t>
        </is>
      </c>
    </row>
    <row r="32">
      <c r="A32" s="12" t="inlineStr">
        <is>
          <t>EMP-005</t>
        </is>
      </c>
      <c r="B32" s="12" t="inlineStr">
        <is>
          <t>Hoffmann, A.</t>
        </is>
      </c>
      <c r="C32" s="12" t="inlineStr">
        <is>
          <t>HR</t>
        </is>
      </c>
      <c r="D32" s="12" t="inlineStr">
        <is>
          <t>Leiter HR</t>
        </is>
      </c>
      <c r="E32" s="12" t="inlineStr">
        <is>
          <t>a.hoffmann@musterglobal.de</t>
        </is>
      </c>
    </row>
    <row r="33">
      <c r="A33" s="12" t="inlineStr">
        <is>
          <t>EMP-006</t>
        </is>
      </c>
      <c r="B33" s="12" t="inlineStr">
        <is>
          <t>Kraus, M.</t>
        </is>
      </c>
      <c r="C33" s="12" t="inlineStr">
        <is>
          <t>Controlling</t>
        </is>
      </c>
      <c r="D33" s="12" t="inlineStr">
        <is>
          <t>Leiter Controlling</t>
        </is>
      </c>
      <c r="E33" s="12" t="inlineStr">
        <is>
          <t>m.kraus@musterglobal.de</t>
        </is>
      </c>
    </row>
    <row r="34">
      <c r="A34" s="12" t="inlineStr">
        <is>
          <t>EMP-007</t>
        </is>
      </c>
      <c r="B34" s="12" t="inlineStr">
        <is>
          <t>Fischer, P.</t>
        </is>
      </c>
      <c r="C34" s="12" t="inlineStr">
        <is>
          <t>Investor Relations</t>
        </is>
      </c>
      <c r="D34" s="12" t="inlineStr">
        <is>
          <t>Leiter IR</t>
        </is>
      </c>
      <c r="E34" s="12" t="inlineStr">
        <is>
          <t>p.fischer@musterglobal.de</t>
        </is>
      </c>
    </row>
    <row r="35">
      <c r="A35" s="12" t="inlineStr">
        <is>
          <t>EMP-008</t>
        </is>
      </c>
      <c r="B35" s="12" t="inlineStr">
        <is>
          <t>Meier, R.</t>
        </is>
      </c>
      <c r="C35" s="12" t="inlineStr">
        <is>
          <t>Einkauf</t>
        </is>
      </c>
      <c r="D35" s="12" t="inlineStr">
        <is>
          <t>Leiter Einkauf</t>
        </is>
      </c>
      <c r="E35" s="12" t="inlineStr">
        <is>
          <t>r.meier@musterglobal.de</t>
        </is>
      </c>
    </row>
    <row r="36">
      <c r="A36" s="12" t="inlineStr">
        <is>
          <t>EMP-009</t>
        </is>
      </c>
      <c r="B36" s="12" t="inlineStr">
        <is>
          <t>Schulz, B.</t>
        </is>
      </c>
      <c r="C36" s="12" t="inlineStr">
        <is>
          <t>Operations</t>
        </is>
      </c>
      <c r="D36" s="12" t="inlineStr">
        <is>
          <t>Leiter Operations</t>
        </is>
      </c>
      <c r="E36" s="12" t="inlineStr">
        <is>
          <t>b.schulz@musterglobal.de</t>
        </is>
      </c>
    </row>
    <row r="40">
      <c r="A40" s="10" t="inlineStr">
        <is>
          <t>Compliance-Checkliste</t>
        </is>
      </c>
    </row>
    <row r="41">
      <c r="A41" s="11" t="inlineStr">
        <is>
          <t>Checkpunkt</t>
        </is>
      </c>
      <c r="B41" s="11" t="inlineStr">
        <is>
          <t>Relevanz</t>
        </is>
      </c>
      <c r="C41" s="11" t="inlineStr">
        <is>
          <t>Status</t>
        </is>
      </c>
      <c r="D41" s="11" t="inlineStr">
        <is>
          <t>Nachweis</t>
        </is>
      </c>
      <c r="E41" s="11" t="inlineStr">
        <is>
          <t>Verantwortlich</t>
        </is>
      </c>
    </row>
    <row r="42">
      <c r="A42" s="12" t="inlineStr">
        <is>
          <t>SOX-Dokumentation vollständig</t>
        </is>
      </c>
      <c r="B42" s="12" t="inlineStr">
        <is>
          <t>SOX</t>
        </is>
      </c>
      <c r="C42" s="12" t="inlineStr">
        <is>
          <t>Erledigt</t>
        </is>
      </c>
      <c r="D42" s="12" t="inlineStr">
        <is>
          <t>SOX_Archive.pdf</t>
        </is>
      </c>
      <c r="E42" s="12" t="inlineStr">
        <is>
          <t>EMP-001</t>
        </is>
      </c>
    </row>
    <row r="43">
      <c r="A43" s="12" t="inlineStr">
        <is>
          <t>ISO27001 Risikobewertung</t>
        </is>
      </c>
      <c r="B43" s="12" t="inlineStr">
        <is>
          <t>ISO27001</t>
        </is>
      </c>
      <c r="C43" s="12" t="inlineStr">
        <is>
          <t>In Arbeit</t>
        </is>
      </c>
      <c r="D43" s="12" t="inlineStr">
        <is>
          <t>ISO_RiskAssess.xlsx</t>
        </is>
      </c>
      <c r="E43" s="12" t="inlineStr">
        <is>
          <t>EMP-003</t>
        </is>
      </c>
    </row>
    <row r="44">
      <c r="A44" s="12" t="inlineStr">
        <is>
          <t>DSGVO Verarbeitungsverzeichnis</t>
        </is>
      </c>
      <c r="B44" s="12" t="inlineStr">
        <is>
          <t>DSGVO</t>
        </is>
      </c>
      <c r="C44" s="12" t="inlineStr">
        <is>
          <t>Erledigt</t>
        </is>
      </c>
      <c r="D44" s="12" t="inlineStr">
        <is>
          <t>DSGVO_VVT.xlsx</t>
        </is>
      </c>
      <c r="E44" s="12" t="inlineStr">
        <is>
          <t>EMP-005</t>
        </is>
      </c>
    </row>
    <row r="45">
      <c r="A45" s="12" t="inlineStr">
        <is>
          <t>Audit-Trail aktiviert</t>
        </is>
      </c>
      <c r="B45" s="12" t="inlineStr">
        <is>
          <t>SOX</t>
        </is>
      </c>
      <c r="C45" s="12" t="inlineStr">
        <is>
          <t>Erledigt</t>
        </is>
      </c>
      <c r="D45" s="12" t="inlineStr">
        <is>
          <t>AuditLog_Config.pdf</t>
        </is>
      </c>
      <c r="E45" s="12" t="inlineStr">
        <is>
          <t>EMP-003</t>
        </is>
      </c>
    </row>
    <row r="48">
      <c r="A48" s="9" t="inlineStr">
        <is>
          <t>SVERWEIS-Beispiel:</t>
        </is>
      </c>
    </row>
    <row r="49">
      <c r="A49" t="inlineStr">
        <is>
          <t>EMP-001</t>
        </is>
      </c>
      <c r="B49" s="14">
        <f>WENNFEHLER(SVERWEIS(A49;$A$28:$E$36;3;FALSCH);"Unbekannt")</f>
        <v/>
      </c>
    </row>
    <row r="52">
      <c r="A52" s="15" t="inlineStr">
        <is>
          <t>Audit-Trail Hinweis: Jede Änderung an Aktennotizen muss in einem separaten, gesicherten Audit-Log (externe Lösung) archiviert werden.</t>
        </is>
      </c>
    </row>
    <row r="53"/>
    <row r="54"/>
    <row r="56">
      <c r="A56" s="15" t="inlineStr">
        <is>
          <t>SOX-Hinweis: Bei SOX-relevanten Akten Archivierungskopie in gesicherter Archiv-Lösung (Write-once) ablegen. Audit-Trail in separater, gesicherter Logging-Lösung führen.</t>
        </is>
      </c>
    </row>
    <row r="57"/>
    <row r="58"/>
  </sheetData>
  <mergeCells count="6">
    <mergeCell ref="A18:H18"/>
    <mergeCell ref="A52:E54"/>
    <mergeCell ref="A1:F4"/>
    <mergeCell ref="A26:E26"/>
    <mergeCell ref="A56:E58"/>
    <mergeCell ref="A40:E4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3" max="13"/>
    <col width="18" customWidth="1" min="14" max="14"/>
  </cols>
  <sheetData>
    <row r="1">
      <c r="A1" s="1" t="inlineStr">
        <is>
          <t>Aktennotiz Dashboard</t>
        </is>
      </c>
    </row>
    <row r="2">
      <c r="A2" s="9" t="inlineStr">
        <is>
          <t>Stand:</t>
        </is>
      </c>
      <c r="B2" s="16" t="n">
        <v>45997.74036050059</v>
      </c>
    </row>
    <row r="4">
      <c r="A4" s="17" t="inlineStr">
        <is>
          <t>Gesamtanzahl Akten:</t>
        </is>
      </c>
      <c r="B4">
        <f>ANZAHL2('01_Aktennotiz_Master'!$A$7:$A$26)</f>
        <v/>
      </c>
      <c r="M4" s="18" t="inlineStr">
        <is>
          <t>Compliance-Status</t>
        </is>
      </c>
    </row>
    <row r="5">
      <c r="A5" s="17" t="inlineStr">
        <is>
          <t>Offene Maßnahmen:</t>
        </is>
      </c>
      <c r="B5">
        <f>ZÄHLENWENN('01_Aktennotiz_Master'!$K$7:$K$26;"Offen")</f>
        <v/>
      </c>
      <c r="M5" s="9" t="inlineStr">
        <is>
          <t>SOX-relevante Items:</t>
        </is>
      </c>
      <c r="N5">
        <f>ZÄHLENWENN('02_Governance_&amp;_Audit'!$H$20:$H$23;"Ja")</f>
        <v/>
      </c>
    </row>
    <row r="6">
      <c r="A6" s="17" t="inlineStr">
        <is>
          <t>% Erledigt:</t>
        </is>
      </c>
      <c r="B6" s="19">
        <f>WENNFEHLER(ZÄHLENWENN('01_Aktennotiz_Master'!$K$7:$K$26;"Erledigt")/MAX(1;ANZAHL2('01_Aktennotiz_Master'!$A$7:$A$26));0)</f>
        <v/>
      </c>
      <c r="M6" s="9" t="inlineStr">
        <is>
          <t>Template-Version:</t>
        </is>
      </c>
      <c r="N6">
        <f>'02_Governance_&amp;_Audit'!B9</f>
        <v/>
      </c>
    </row>
    <row r="7">
      <c r="A7" s="17" t="inlineStr">
        <is>
          <t>Compliance-relevant:</t>
        </is>
      </c>
      <c r="B7">
        <f>ZÄHLENWENN('01_Aktennotiz_Master'!$N$7:$N$26;"Ja")</f>
        <v/>
      </c>
      <c r="M7" s="9" t="inlineStr">
        <is>
          <t>Letzte Freigabe:</t>
        </is>
      </c>
      <c r="N7" s="8">
        <f>'02_Governance_&amp;_Audit'!B10</f>
        <v/>
      </c>
    </row>
    <row r="8">
      <c r="A8" s="17" t="inlineStr">
        <is>
          <t>In Arbeit:</t>
        </is>
      </c>
      <c r="B8">
        <f>ZÄHLENWENN('01_Aktennotiz_Master'!$K$7:$K$26;"In Arbeit")</f>
        <v/>
      </c>
    </row>
    <row r="11">
      <c r="D11" t="inlineStr">
        <is>
          <t>Offen</t>
        </is>
      </c>
      <c r="E11">
        <f>ZÄHLENWENN('01_Aktennotiz_Master'!$K$7:$K$26;"Offen")</f>
        <v/>
      </c>
      <c r="G11" s="20" t="inlineStr">
        <is>
          <t>Abteilung</t>
        </is>
      </c>
      <c r="H11" s="20" t="inlineStr">
        <is>
          <t>Niedrig</t>
        </is>
      </c>
      <c r="I11" s="20" t="inlineStr">
        <is>
          <t>Mittel</t>
        </is>
      </c>
      <c r="J11" s="20" t="inlineStr">
        <is>
          <t>Hoch</t>
        </is>
      </c>
      <c r="K11" s="20" t="inlineStr">
        <is>
          <t>Kritisch</t>
        </is>
      </c>
    </row>
    <row r="12">
      <c r="D12" t="inlineStr">
        <is>
          <t>In Arbeit</t>
        </is>
      </c>
      <c r="E12">
        <f>ZÄHLENWENN('01_Aktennotiz_Master'!$K$7:$K$26;"In Arbeit")</f>
        <v/>
      </c>
      <c r="G12" t="inlineStr">
        <is>
          <t>Compliance</t>
        </is>
      </c>
      <c r="H12">
        <f>ZÄHLENWENNS('01_Aktennotiz_Master'!$D$7:$D$26;G12;'01_Aktennotiz_Master'!$M$7:$M$26;"Niedrig")</f>
        <v/>
      </c>
      <c r="I12">
        <f>ZÄHLENWENNS('01_Aktennotiz_Master'!$D$7:$D$26;G12;'01_Aktennotiz_Master'!$M$7:$M$26;"Mittel")</f>
        <v/>
      </c>
      <c r="J12">
        <f>ZÄHLENWENNS('01_Aktennotiz_Master'!$D$7:$D$26;G12;'01_Aktennotiz_Master'!$M$7:$M$26;"Hoch")</f>
        <v/>
      </c>
      <c r="K12">
        <f>ZÄHLENWENNS('01_Aktennotiz_Master'!$D$7:$D$26;G12;'01_Aktennotiz_Master'!$M$7:$M$26;"Kritisch")</f>
        <v/>
      </c>
    </row>
    <row r="13">
      <c r="D13" t="inlineStr">
        <is>
          <t>Erledigt</t>
        </is>
      </c>
      <c r="E13">
        <f>ZÄHLENWENN('01_Aktennotiz_Master'!$K$7:$K$26;"Erledigt")</f>
        <v/>
      </c>
      <c r="G13" t="inlineStr">
        <is>
          <t>Finanzen</t>
        </is>
      </c>
      <c r="H13">
        <f>ZÄHLENWENNS('01_Aktennotiz_Master'!$D$7:$D$26;G13;'01_Aktennotiz_Master'!$M$7:$M$26;"Niedrig")</f>
        <v/>
      </c>
      <c r="I13">
        <f>ZÄHLENWENNS('01_Aktennotiz_Master'!$D$7:$D$26;G13;'01_Aktennotiz_Master'!$M$7:$M$26;"Mittel")</f>
        <v/>
      </c>
      <c r="J13">
        <f>ZÄHLENWENNS('01_Aktennotiz_Master'!$D$7:$D$26;G13;'01_Aktennotiz_Master'!$M$7:$M$26;"Hoch")</f>
        <v/>
      </c>
      <c r="K13">
        <f>ZÄHLENWENNS('01_Aktennotiz_Master'!$D$7:$D$26;G13;'01_Aktennotiz_Master'!$M$7:$M$26;"Kritisch")</f>
        <v/>
      </c>
    </row>
    <row r="14">
      <c r="D14" t="inlineStr">
        <is>
          <t>Eskalation</t>
        </is>
      </c>
      <c r="E14">
        <f>ZÄHLENWENN('01_Aktennotiz_Master'!$K$7:$K$26;"Eskalation")</f>
        <v/>
      </c>
      <c r="G14" t="inlineStr">
        <is>
          <t>IT-Security</t>
        </is>
      </c>
      <c r="H14">
        <f>ZÄHLENWENNS('01_Aktennotiz_Master'!$D$7:$D$26;G14;'01_Aktennotiz_Master'!$M$7:$M$26;"Niedrig")</f>
        <v/>
      </c>
      <c r="I14">
        <f>ZÄHLENWENNS('01_Aktennotiz_Master'!$D$7:$D$26;G14;'01_Aktennotiz_Master'!$M$7:$M$26;"Mittel")</f>
        <v/>
      </c>
      <c r="J14">
        <f>ZÄHLENWENNS('01_Aktennotiz_Master'!$D$7:$D$26;G14;'01_Aktennotiz_Master'!$M$7:$M$26;"Hoch")</f>
        <v/>
      </c>
      <c r="K14">
        <f>ZÄHLENWENNS('01_Aktennotiz_Master'!$D$7:$D$26;G14;'01_Aktennotiz_Master'!$M$7:$M$26;"Kritisch")</f>
        <v/>
      </c>
    </row>
    <row r="15">
      <c r="G15" t="inlineStr">
        <is>
          <t>HR</t>
        </is>
      </c>
      <c r="H15">
        <f>ZÄHLENWENNS('01_Aktennotiz_Master'!$D$7:$D$26;G15;'01_Aktennotiz_Master'!$M$7:$M$26;"Niedrig")</f>
        <v/>
      </c>
      <c r="I15">
        <f>ZÄHLENWENNS('01_Aktennotiz_Master'!$D$7:$D$26;G15;'01_Aktennotiz_Master'!$M$7:$M$26;"Mittel")</f>
        <v/>
      </c>
      <c r="J15">
        <f>ZÄHLENWENNS('01_Aktennotiz_Master'!$D$7:$D$26;G15;'01_Aktennotiz_Master'!$M$7:$M$26;"Hoch")</f>
        <v/>
      </c>
      <c r="K15">
        <f>ZÄHLENWENNS('01_Aktennotiz_Master'!$D$7:$D$26;G15;'01_Aktennotiz_Master'!$M$7:$M$26;"Kritisch")</f>
        <v/>
      </c>
    </row>
    <row r="16">
      <c r="G16" t="inlineStr">
        <is>
          <t>Controlling</t>
        </is>
      </c>
      <c r="H16">
        <f>ZÄHLENWENNS('01_Aktennotiz_Master'!$D$7:$D$26;G16;'01_Aktennotiz_Master'!$M$7:$M$26;"Niedrig")</f>
        <v/>
      </c>
      <c r="I16">
        <f>ZÄHLENWENNS('01_Aktennotiz_Master'!$D$7:$D$26;G16;'01_Aktennotiz_Master'!$M$7:$M$26;"Mittel")</f>
        <v/>
      </c>
      <c r="J16">
        <f>ZÄHLENWENNS('01_Aktennotiz_Master'!$D$7:$D$26;G16;'01_Aktennotiz_Master'!$M$7:$M$26;"Hoch")</f>
        <v/>
      </c>
      <c r="K16">
        <f>ZÄHLENWENNS('01_Aktennotiz_Master'!$D$7:$D$26;G16;'01_Aktennotiz_Master'!$M$7:$M$26;"Kritisch")</f>
        <v/>
      </c>
    </row>
    <row r="17">
      <c r="G17" t="inlineStr">
        <is>
          <t>Einkauf</t>
        </is>
      </c>
      <c r="H17">
        <f>ZÄHLENWENNS('01_Aktennotiz_Master'!$D$7:$D$26;G17;'01_Aktennotiz_Master'!$M$7:$M$26;"Niedrig")</f>
        <v/>
      </c>
      <c r="I17">
        <f>ZÄHLENWENNS('01_Aktennotiz_Master'!$D$7:$D$26;G17;'01_Aktennotiz_Master'!$M$7:$M$26;"Mittel")</f>
        <v/>
      </c>
      <c r="J17">
        <f>ZÄHLENWENNS('01_Aktennotiz_Master'!$D$7:$D$26;G17;'01_Aktennotiz_Master'!$M$7:$M$26;"Hoch")</f>
        <v/>
      </c>
      <c r="K17">
        <f>ZÄHLENWENNS('01_Aktennotiz_Master'!$D$7:$D$26;G17;'01_Aktennotiz_Master'!$M$7:$M$26;"Kritisch")</f>
        <v/>
      </c>
    </row>
    <row r="18">
      <c r="G18" t="inlineStr">
        <is>
          <t>Operations</t>
        </is>
      </c>
      <c r="H18">
        <f>ZÄHLENWENNS('01_Aktennotiz_Master'!$D$7:$D$26;G18;'01_Aktennotiz_Master'!$M$7:$M$26;"Niedrig")</f>
        <v/>
      </c>
      <c r="I18">
        <f>ZÄHLENWENNS('01_Aktennotiz_Master'!$D$7:$D$26;G18;'01_Aktennotiz_Master'!$M$7:$M$26;"Mittel")</f>
        <v/>
      </c>
      <c r="J18">
        <f>ZÄHLENWENNS('01_Aktennotiz_Master'!$D$7:$D$26;G18;'01_Aktennotiz_Master'!$M$7:$M$26;"Hoch")</f>
        <v/>
      </c>
      <c r="K18">
        <f>ZÄHLENWENNS('01_Aktennotiz_Master'!$D$7:$D$26;G18;'01_Aktennotiz_Master'!$M$7:$M$26;"Kritisch")</f>
        <v/>
      </c>
    </row>
    <row r="19">
      <c r="G19" t="inlineStr">
        <is>
          <t>Investor Relations</t>
        </is>
      </c>
      <c r="H19">
        <f>ZÄHLENWENNS('01_Aktennotiz_Master'!$D$7:$D$26;G19;'01_Aktennotiz_Master'!$M$7:$M$26;"Niedrig")</f>
        <v/>
      </c>
      <c r="I19">
        <f>ZÄHLENWENNS('01_Aktennotiz_Master'!$D$7:$D$26;G19;'01_Aktennotiz_Master'!$M$7:$M$26;"Mittel")</f>
        <v/>
      </c>
      <c r="J19">
        <f>ZÄHLENWENNS('01_Aktennotiz_Master'!$D$7:$D$26;G19;'01_Aktennotiz_Master'!$M$7:$M$26;"Hoch")</f>
        <v/>
      </c>
      <c r="K19">
        <f>ZÄHLENWENNS('01_Aktennotiz_Master'!$D$7:$D$26;G19;'01_Aktennotiz_Master'!$M$7:$M$26;"Kritisch")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Corporate Governance</dc:creator>
  <dcterms:created xmlns:dcterms="http://purl.org/dc/terms/" xmlns:xsi="http://www.w3.org/2001/XMLSchema-instance" xsi:type="dcterms:W3CDTF">2025-12-06T16:46:07Z</dcterms:created>
  <dcterms:modified xmlns:dcterms="http://purl.org/dc/terms/" xmlns:xsi="http://www.w3.org/2001/XMLSchema-instance" xsi:type="dcterms:W3CDTF">2025-12-06T16:46:07Z</dcterms:modified>
</cp:coreProperties>
</file>