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eförderungspapiere (Master)" sheetId="1" state="visible" r:id="rId1"/>
    <sheet xmlns:r="http://schemas.openxmlformats.org/officeDocument/2006/relationships" name="UN-Referenz" sheetId="2" state="visible" r:id="rId2"/>
    <sheet xmlns:r="http://schemas.openxmlformats.org/officeDocument/2006/relationships" name="Audit &amp; Versionierung" sheetId="3" state="visible" r:id="rId3"/>
  </sheets>
  <definedNames>
    <definedName name="_xlnm._FilterDatabase" localSheetId="0" hidden="1">'Beförderungspapiere (Master)'!$A$8:$T$28</definedName>
  </definedNames>
  <calcPr calcId="124519" fullCalcOnLoad="1"/>
</workbook>
</file>

<file path=xl/styles.xml><?xml version="1.0" encoding="utf-8"?>
<styleSheet xmlns="http://schemas.openxmlformats.org/spreadsheetml/2006/main">
  <numFmts count="4">
    <numFmt numFmtId="164" formatCode="DD.MM.YYYY"/>
    <numFmt numFmtId="165" formatCode="#.##0,00"/>
    <numFmt numFmtId="166" formatCode="#.##0,00 &quot;€&quot;"/>
    <numFmt numFmtId="167" formatCode="0,00%"/>
  </numFmts>
  <fonts count="5">
    <font>
      <name val="Calibri"/>
      <family val="2"/>
      <color theme="1"/>
      <sz val="11"/>
      <scheme val="minor"/>
    </font>
    <font>
      <name val="Calibri"/>
      <b val="1"/>
      <color rgb="00FFFFFF"/>
      <sz val="14"/>
    </font>
    <font>
      <b val="1"/>
    </font>
    <font>
      <name val="Calibri"/>
      <b val="1"/>
      <color rgb="00FFFFFF"/>
      <sz val="11"/>
    </font>
    <font>
      <name val="Calibri"/>
      <i val="1"/>
      <sz val="10"/>
    </font>
  </fonts>
  <fills count="4">
    <fill>
      <patternFill/>
    </fill>
    <fill>
      <patternFill patternType="gray125"/>
    </fill>
    <fill>
      <patternFill patternType="solid">
        <fgColor rgb="000D9488"/>
        <bgColor rgb="000D9488"/>
      </patternFill>
    </fill>
    <fill>
      <patternFill patternType="solid">
        <fgColor rgb="0010B981"/>
        <bgColor rgb="0010B981"/>
      </patternFill>
    </fill>
  </fills>
  <borders count="1">
    <border>
      <left/>
      <right/>
      <top/>
      <bottom/>
      <diagonal/>
    </border>
  </borders>
  <cellStyleXfs count="1">
    <xf numFmtId="0" fontId="0" fillId="0" borderId="0"/>
  </cellStyleXfs>
  <cellXfs count="14">
    <xf numFmtId="0" fontId="0" fillId="0" borderId="0" pivotButton="0" quotePrefix="0" xfId="0"/>
    <xf numFmtId="0" fontId="1" fillId="2" borderId="0" applyAlignment="1" pivotButton="0" quotePrefix="0" xfId="0">
      <alignment horizontal="center" vertical="center"/>
    </xf>
    <xf numFmtId="0" fontId="2" fillId="0" borderId="0" pivotButton="0" quotePrefix="0" xfId="0"/>
    <xf numFmtId="0" fontId="3" fillId="3" borderId="0" applyAlignment="1" pivotButton="0" quotePrefix="0" xfId="0">
      <alignment horizontal="center" vertical="center" wrapText="1"/>
    </xf>
    <xf numFmtId="0" fontId="0" fillId="0" borderId="0" applyAlignment="1" pivotButton="0" quotePrefix="0" xfId="0">
      <alignment horizontal="left" vertical="center" wrapText="1"/>
    </xf>
    <xf numFmtId="164" fontId="0" fillId="0" borderId="0" applyAlignment="1" pivotButton="0" quotePrefix="0" xfId="0">
      <alignment horizontal="left" vertical="center" wrapText="1"/>
    </xf>
    <xf numFmtId="165" fontId="0" fillId="0" borderId="0" applyAlignment="1" pivotButton="0" quotePrefix="0" xfId="0">
      <alignment horizontal="left" vertical="center" wrapText="1"/>
    </xf>
    <xf numFmtId="166" fontId="0" fillId="0" borderId="0" applyAlignment="1" pivotButton="0" quotePrefix="0" xfId="0">
      <alignment horizontal="left" vertical="center" wrapText="1"/>
    </xf>
    <xf numFmtId="166" fontId="0" fillId="0" borderId="0" pivotButton="0" quotePrefix="0" xfId="0"/>
    <xf numFmtId="165" fontId="0" fillId="0" borderId="0" pivotButton="0" quotePrefix="0" xfId="0"/>
    <xf numFmtId="167" fontId="0" fillId="0" borderId="0" pivotButton="0" quotePrefix="0" xfId="0"/>
    <xf numFmtId="0" fontId="3" fillId="3" borderId="0" applyAlignment="1" pivotButton="0" quotePrefix="0" xfId="0">
      <alignment horizontal="center" vertical="center"/>
    </xf>
    <xf numFmtId="0" fontId="4" fillId="0" borderId="0" applyAlignment="1" pivotButton="0" quotePrefix="0" xfId="0">
      <alignment horizontal="left" vertical="top" wrapText="1"/>
    </xf>
    <xf numFmtId="164" fontId="0" fillId="0" borderId="0" pivotButton="0" quotePrefix="0" xfId="0"/>
  </cellXfs>
  <cellStyles count="1">
    <cellStyle name="Normal" xfId="0" builtinId="0" hidden="0"/>
  </cellStyles>
  <dxfs count="4">
    <dxf>
      <fill>
        <patternFill patternType="solid">
          <fgColor rgb="00DC2626"/>
          <bgColor rgb="00DC2626"/>
        </patternFill>
      </fill>
    </dxf>
    <dxf>
      <fill>
        <patternFill patternType="solid">
          <fgColor rgb="00FBBF24"/>
          <bgColor rgb="00FBBF24"/>
        </patternFill>
      </fill>
    </dxf>
    <dxf>
      <fill>
        <patternFill patternType="solid">
          <fgColor rgb="0010B981"/>
          <bgColor rgb="0010B981"/>
        </patternFill>
      </fill>
    </dxf>
    <dxf>
      <fill>
        <patternFill patternType="solid">
          <fgColor rgb="00FFA500"/>
          <bgColor rgb="00FFA5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T35"/>
  <sheetViews>
    <sheetView workbookViewId="0">
      <pane ySplit="8" topLeftCell="A9" activePane="bottomLeft" state="frozen"/>
      <selection pane="bottomLeft" activeCell="A1" sqref="A1"/>
    </sheetView>
  </sheetViews>
  <sheetFormatPr baseColWidth="8" defaultRowHeight="15"/>
  <cols>
    <col width="15" customWidth="1" min="1" max="1"/>
    <col width="15" customWidth="1" min="2" max="2"/>
    <col width="18" customWidth="1" min="3" max="3"/>
    <col width="16" customWidth="1" min="4" max="4"/>
    <col width="12" customWidth="1" min="5" max="5"/>
    <col width="35" customWidth="1" min="6" max="6"/>
    <col width="12" customWidth="1" min="7" max="7"/>
    <col width="18" customWidth="1" min="8" max="8"/>
    <col width="18" customWidth="1" min="9" max="9"/>
    <col width="16" customWidth="1" min="10" max="10"/>
    <col width="16" customWidth="1" min="11" max="11"/>
    <col width="16" customWidth="1" min="12" max="12"/>
    <col width="14" customWidth="1" min="13" max="13"/>
    <col width="25" customWidth="1" min="14" max="14"/>
    <col width="25" customWidth="1" min="15" max="15"/>
    <col width="16" customWidth="1" min="16" max="16"/>
    <col width="20" customWidth="1" min="17" max="17"/>
    <col width="14" customWidth="1" min="18" max="18"/>
    <col width="16" customWidth="1" min="19" max="19"/>
    <col width="16" customWidth="1" min="20" max="20"/>
  </cols>
  <sheetData>
    <row r="1">
      <c r="A1" s="1" t="inlineStr">
        <is>
          <t>ADR Beförderungspapier – Master</t>
        </is>
      </c>
    </row>
    <row r="2"/>
    <row r="3"/>
    <row r="4">
      <c r="A4" s="2" t="inlineStr">
        <is>
          <t>Dokumenten-Version</t>
        </is>
      </c>
      <c r="B4" t="inlineStr">
        <is>
          <t>1.0</t>
        </is>
      </c>
    </row>
    <row r="5">
      <c r="A5" s="2" t="inlineStr">
        <is>
          <t>Letzte Aktualisierung</t>
        </is>
      </c>
      <c r="B5" t="inlineStr">
        <is>
          <t>06.12.2025</t>
        </is>
      </c>
    </row>
    <row r="6">
      <c r="A6" s="2" t="inlineStr">
        <is>
          <t>Erstellt von (Rolle)</t>
        </is>
      </c>
      <c r="B6" t="inlineStr">
        <is>
          <t>Logistik / Compliance Office</t>
        </is>
      </c>
    </row>
    <row r="8">
      <c r="A8" s="3" t="inlineStr">
        <is>
          <t>Dokument-ID</t>
        </is>
      </c>
      <c r="B8" s="3" t="inlineStr">
        <is>
          <t>Erstellungsdatum</t>
        </is>
      </c>
      <c r="C8" s="3" t="inlineStr">
        <is>
          <t>Unternehmenseinheit</t>
        </is>
      </c>
      <c r="D8" s="3" t="inlineStr">
        <is>
          <t>Geschäftsbereich</t>
        </is>
      </c>
      <c r="E8" s="3" t="inlineStr">
        <is>
          <t>UN-Nummer</t>
        </is>
      </c>
      <c r="F8" s="3" t="inlineStr">
        <is>
          <t>Gefahrgutbezeichnung</t>
        </is>
      </c>
      <c r="G8" s="3" t="inlineStr">
        <is>
          <t>ADR-Klasse</t>
        </is>
      </c>
      <c r="H8" s="3" t="inlineStr">
        <is>
          <t>Verpackungsgruppe</t>
        </is>
      </c>
      <c r="I8" s="3" t="inlineStr">
        <is>
          <t>Anzahl Verpackungen</t>
        </is>
      </c>
      <c r="J8" s="3" t="inlineStr">
        <is>
          <t>Netto-Gewicht (kg)</t>
        </is>
      </c>
      <c r="K8" s="3" t="inlineStr">
        <is>
          <t>Brutto-Gewicht (kg)</t>
        </is>
      </c>
      <c r="L8" s="3" t="inlineStr">
        <is>
          <t>Transportkosten (€)</t>
        </is>
      </c>
      <c r="M8" s="3" t="inlineStr">
        <is>
          <t>Kosten je t (€)</t>
        </is>
      </c>
      <c r="N8" s="3" t="inlineStr">
        <is>
          <t>Absender (Firma)</t>
        </is>
      </c>
      <c r="O8" s="3" t="inlineStr">
        <is>
          <t>Empfänger (Firma)</t>
        </is>
      </c>
      <c r="P8" s="3" t="inlineStr">
        <is>
          <t>SDS vorhanden</t>
        </is>
      </c>
      <c r="Q8" s="3" t="inlineStr">
        <is>
          <t>Transportgenehmigung</t>
        </is>
      </c>
      <c r="R8" s="3" t="inlineStr">
        <is>
          <t>Risiko-Level</t>
        </is>
      </c>
      <c r="S8" s="3" t="inlineStr">
        <is>
          <t>Dokumentenstatus</t>
        </is>
      </c>
      <c r="T8" s="3" t="inlineStr">
        <is>
          <t>Compliance-Flag</t>
        </is>
      </c>
    </row>
    <row r="9">
      <c r="A9" s="4" t="inlineStr">
        <is>
          <t>BP-2025-0001</t>
        </is>
      </c>
      <c r="B9" s="5" t="inlineStr">
        <is>
          <t>15.01.2025</t>
        </is>
      </c>
      <c r="C9" s="4" t="inlineStr">
        <is>
          <t>Logistik</t>
        </is>
      </c>
      <c r="D9" s="4" t="inlineStr">
        <is>
          <t>Chemie</t>
        </is>
      </c>
      <c r="E9" s="4" t="inlineStr">
        <is>
          <t>UN1203</t>
        </is>
      </c>
      <c r="F9" s="4" t="inlineStr">
        <is>
          <t>Benzin (Handelsware)</t>
        </is>
      </c>
      <c r="G9" s="4">
        <f>WENNFEHLER(SVERWEIS(E9;'UN-Referenz'!$A$2:$E$200;3;FALSCH);"")</f>
        <v/>
      </c>
      <c r="H9" s="4" t="inlineStr">
        <is>
          <t>II</t>
        </is>
      </c>
      <c r="I9" s="4" t="n">
        <v>20</v>
      </c>
      <c r="J9" s="6" t="n">
        <v>2500</v>
      </c>
      <c r="K9" s="6" t="n">
        <v>2700</v>
      </c>
      <c r="L9" s="7" t="n">
        <v>1250</v>
      </c>
      <c r="M9" s="7">
        <f>WENN(J9&gt;0;L9/(J9/1000);"")</f>
        <v/>
      </c>
      <c r="N9" s="4" t="inlineStr">
        <is>
          <t>MusterChem GmbH</t>
        </is>
      </c>
      <c r="O9" s="4" t="inlineStr">
        <is>
          <t>AutoWerke AG</t>
        </is>
      </c>
      <c r="P9" s="4" t="inlineStr">
        <is>
          <t>Ja</t>
        </is>
      </c>
      <c r="Q9" s="4" t="inlineStr">
        <is>
          <t>Ja</t>
        </is>
      </c>
      <c r="R9" s="4" t="inlineStr">
        <is>
          <t>Mittel</t>
        </is>
      </c>
      <c r="S9" s="4" t="inlineStr">
        <is>
          <t>Freigegeben</t>
        </is>
      </c>
      <c r="T9" s="4" t="inlineStr">
        <is>
          <t>OK</t>
        </is>
      </c>
    </row>
    <row r="10">
      <c r="A10" s="4" t="inlineStr">
        <is>
          <t>BP-2025-0002</t>
        </is>
      </c>
      <c r="B10" s="5" t="inlineStr">
        <is>
          <t>17.01.2025</t>
        </is>
      </c>
      <c r="C10" s="4" t="inlineStr">
        <is>
          <t>Produktion</t>
        </is>
      </c>
      <c r="D10" s="4" t="inlineStr">
        <is>
          <t>Automotive</t>
        </is>
      </c>
      <c r="E10" s="4" t="inlineStr">
        <is>
          <t>UN1090</t>
        </is>
      </c>
      <c r="F10" s="4" t="inlineStr">
        <is>
          <t>Aceton</t>
        </is>
      </c>
      <c r="G10" s="4">
        <f>WENNFEHLER(SVERWEIS(E10;'UN-Referenz'!$A$2:$E$200;3;FALSCH);"")</f>
        <v/>
      </c>
      <c r="H10" s="4" t="inlineStr">
        <is>
          <t>II</t>
        </is>
      </c>
      <c r="I10" s="4" t="n">
        <v>12</v>
      </c>
      <c r="J10" s="6" t="n">
        <v>1200</v>
      </c>
      <c r="K10" s="6" t="n">
        <v>1320</v>
      </c>
      <c r="L10" s="7" t="n">
        <v>980.5</v>
      </c>
      <c r="M10" s="7">
        <f>WENN(J10&gt;0;L10/(J10/1000);"")</f>
        <v/>
      </c>
      <c r="N10" s="4" t="inlineStr">
        <is>
          <t>InnoParts AG</t>
        </is>
      </c>
      <c r="O10" s="4" t="inlineStr">
        <is>
          <t>LackierWerk GmbH</t>
        </is>
      </c>
      <c r="P10" s="4" t="inlineStr">
        <is>
          <t>Ja</t>
        </is>
      </c>
      <c r="Q10" s="4" t="inlineStr">
        <is>
          <t>Ja</t>
        </is>
      </c>
      <c r="R10" s="4" t="inlineStr">
        <is>
          <t>Hoch</t>
        </is>
      </c>
      <c r="S10" s="4" t="inlineStr">
        <is>
          <t>Freigegeben</t>
        </is>
      </c>
      <c r="T10" s="4" t="inlineStr">
        <is>
          <t>OK</t>
        </is>
      </c>
    </row>
    <row r="11">
      <c r="A11" s="4" t="inlineStr">
        <is>
          <t>BP-2025-0003</t>
        </is>
      </c>
      <c r="B11" s="5" t="inlineStr">
        <is>
          <t>20.01.2025</t>
        </is>
      </c>
      <c r="C11" s="4" t="inlineStr">
        <is>
          <t>Einkauf</t>
        </is>
      </c>
      <c r="D11" s="4" t="inlineStr">
        <is>
          <t>Energie</t>
        </is>
      </c>
      <c r="E11" s="4" t="inlineStr">
        <is>
          <t>UN1993</t>
        </is>
      </c>
      <c r="F11" s="4" t="inlineStr">
        <is>
          <t>Entzündbare Flüssigkeit, n.o.s.</t>
        </is>
      </c>
      <c r="G11" s="4">
        <f>WENNFEHLER(SVERWEIS(E11;'UN-Referenz'!$A$2:$E$200;3;FALSCH);"")</f>
        <v/>
      </c>
      <c r="H11" s="4" t="inlineStr">
        <is>
          <t>III</t>
        </is>
      </c>
      <c r="I11" s="4" t="n">
        <v>8</v>
      </c>
      <c r="J11" s="6" t="n">
        <v>900</v>
      </c>
      <c r="K11" s="6" t="n">
        <v>980</v>
      </c>
      <c r="L11" s="7" t="n">
        <v>640</v>
      </c>
      <c r="M11" s="7">
        <f>WENN(J11&gt;0;L11/(J11/1000);"")</f>
        <v/>
      </c>
      <c r="N11" s="4" t="inlineStr">
        <is>
          <t>EnergieLogistik GmbH</t>
        </is>
      </c>
      <c r="O11" s="4" t="inlineStr">
        <is>
          <t>Kraftwerk AG</t>
        </is>
      </c>
      <c r="P11" s="4" t="inlineStr">
        <is>
          <t>Ja</t>
        </is>
      </c>
      <c r="Q11" s="4" t="inlineStr">
        <is>
          <t>Nein</t>
        </is>
      </c>
      <c r="R11" s="4" t="inlineStr">
        <is>
          <t>Mittel</t>
        </is>
      </c>
      <c r="S11" s="4" t="inlineStr">
        <is>
          <t>Entwurf</t>
        </is>
      </c>
      <c r="T11" s="4" t="inlineStr">
        <is>
          <t>Prüfen</t>
        </is>
      </c>
    </row>
    <row r="12">
      <c r="A12" s="4" t="inlineStr">
        <is>
          <t>BP-2025-0004</t>
        </is>
      </c>
      <c r="B12" s="5" t="inlineStr">
        <is>
          <t>22.01.2025</t>
        </is>
      </c>
      <c r="C12" s="4" t="inlineStr">
        <is>
          <t>Logistik</t>
        </is>
      </c>
      <c r="D12" s="4" t="inlineStr">
        <is>
          <t>Pharma</t>
        </is>
      </c>
      <c r="E12" s="4" t="inlineStr">
        <is>
          <t>UN3373</t>
        </is>
      </c>
      <c r="F12" s="4" t="inlineStr">
        <is>
          <t>Medizinische Proben (biologische Stoffe, Kategorie B)</t>
        </is>
      </c>
      <c r="G12" s="4">
        <f>WENNFEHLER(SVERWEIS(E12;'UN-Referenz'!$A$2:$E$200;3;FALSCH);"")</f>
        <v/>
      </c>
      <c r="H12" s="4" t="inlineStr">
        <is>
          <t>-</t>
        </is>
      </c>
      <c r="I12" s="4" t="n">
        <v>4</v>
      </c>
      <c r="J12" s="6" t="n">
        <v>80</v>
      </c>
      <c r="K12" s="6" t="n">
        <v>100</v>
      </c>
      <c r="L12" s="7" t="n">
        <v>420</v>
      </c>
      <c r="M12" s="7">
        <f>WENN(J12&gt;0;L12/(J12/1000);"")</f>
        <v/>
      </c>
      <c r="N12" s="4" t="inlineStr">
        <is>
          <t>PharmaLab GmbH</t>
        </is>
      </c>
      <c r="O12" s="4" t="inlineStr">
        <is>
          <t>Klinikum AG</t>
        </is>
      </c>
      <c r="P12" s="4" t="inlineStr">
        <is>
          <t>Ja</t>
        </is>
      </c>
      <c r="Q12" s="4" t="inlineStr">
        <is>
          <t>Ja</t>
        </is>
      </c>
      <c r="R12" s="4" t="inlineStr">
        <is>
          <t>Niedrig</t>
        </is>
      </c>
      <c r="S12" s="4" t="inlineStr">
        <is>
          <t>Freigegeben</t>
        </is>
      </c>
      <c r="T12" s="4" t="inlineStr">
        <is>
          <t>OK</t>
        </is>
      </c>
    </row>
    <row r="13">
      <c r="A13" s="4" t="inlineStr">
        <is>
          <t>BP-2025-0005</t>
        </is>
      </c>
      <c r="B13" s="5" t="inlineStr">
        <is>
          <t>25.01.2025</t>
        </is>
      </c>
      <c r="C13" s="4" t="inlineStr">
        <is>
          <t>Logistik</t>
        </is>
      </c>
      <c r="D13" s="4" t="inlineStr">
        <is>
          <t>Lacke &amp; Farben</t>
        </is>
      </c>
      <c r="E13" s="4" t="inlineStr">
        <is>
          <t>UN1263</t>
        </is>
      </c>
      <c r="F13" s="4" t="inlineStr">
        <is>
          <t>Lacke</t>
        </is>
      </c>
      <c r="G13" s="4">
        <f>WENNFEHLER(SVERWEIS(E13;'UN-Referenz'!$A$2:$E$200;3;FALSCH);"")</f>
        <v/>
      </c>
      <c r="H13" s="4" t="inlineStr">
        <is>
          <t>II</t>
        </is>
      </c>
      <c r="I13" s="4" t="n">
        <v>16</v>
      </c>
      <c r="J13" s="6" t="n">
        <v>1600</v>
      </c>
      <c r="K13" s="6" t="n">
        <v>1740</v>
      </c>
      <c r="L13" s="7" t="n">
        <v>1450</v>
      </c>
      <c r="M13" s="7">
        <f>WENN(J13&gt;0;L13/(J13/1000);"")</f>
        <v/>
      </c>
      <c r="N13" s="4" t="inlineStr">
        <is>
          <t>ColourWorks AG</t>
        </is>
      </c>
      <c r="O13" s="4" t="inlineStr">
        <is>
          <t>MöbelProduktion GmbH</t>
        </is>
      </c>
      <c r="P13" s="4" t="inlineStr">
        <is>
          <t>Ja</t>
        </is>
      </c>
      <c r="Q13" s="4" t="inlineStr">
        <is>
          <t>Ja</t>
        </is>
      </c>
      <c r="R13" s="4" t="inlineStr">
        <is>
          <t>Mittel</t>
        </is>
      </c>
      <c r="S13" s="4" t="inlineStr">
        <is>
          <t>Freigegeben</t>
        </is>
      </c>
      <c r="T13" s="4" t="inlineStr">
        <is>
          <t>OK</t>
        </is>
      </c>
    </row>
    <row r="14">
      <c r="A14" s="4" t="inlineStr">
        <is>
          <t>BP-2025-0006</t>
        </is>
      </c>
      <c r="B14" s="5" t="inlineStr">
        <is>
          <t>28.01.2025</t>
        </is>
      </c>
      <c r="C14" s="4" t="inlineStr">
        <is>
          <t>Produktion</t>
        </is>
      </c>
      <c r="D14" s="4" t="inlineStr">
        <is>
          <t>Energie</t>
        </is>
      </c>
      <c r="E14" s="4" t="inlineStr">
        <is>
          <t>UN1950</t>
        </is>
      </c>
      <c r="F14" s="4" t="inlineStr">
        <is>
          <t>Druckgasbehälter (Aerosole)</t>
        </is>
      </c>
      <c r="G14" s="4">
        <f>WENNFEHLER(SVERWEIS(E14;'UN-Referenz'!$A$2:$E$200;3;FALSCH);"")</f>
        <v/>
      </c>
      <c r="H14" s="4" t="inlineStr">
        <is>
          <t>-</t>
        </is>
      </c>
      <c r="I14" s="4" t="n">
        <v>40</v>
      </c>
      <c r="J14" s="6" t="n">
        <v>720</v>
      </c>
      <c r="K14" s="6" t="n">
        <v>840</v>
      </c>
      <c r="L14" s="7" t="n">
        <v>1120</v>
      </c>
      <c r="M14" s="7">
        <f>WENN(J14&gt;0;L14/(J14/1000);"")</f>
        <v/>
      </c>
      <c r="N14" s="4" t="inlineStr">
        <is>
          <t>GasTech GmbH</t>
        </is>
      </c>
      <c r="O14" s="4" t="inlineStr">
        <is>
          <t>Retail GmbH</t>
        </is>
      </c>
      <c r="P14" s="4" t="inlineStr">
        <is>
          <t>Ja</t>
        </is>
      </c>
      <c r="Q14" s="4" t="inlineStr">
        <is>
          <t>Ja</t>
        </is>
      </c>
      <c r="R14" s="4" t="inlineStr">
        <is>
          <t>Niedrig</t>
        </is>
      </c>
      <c r="S14" s="4" t="inlineStr">
        <is>
          <t>Freigegeben</t>
        </is>
      </c>
      <c r="T14" s="4" t="inlineStr">
        <is>
          <t>OK</t>
        </is>
      </c>
    </row>
    <row r="15">
      <c r="A15" s="4" t="inlineStr">
        <is>
          <t>BP-2025-0007</t>
        </is>
      </c>
      <c r="B15" s="5" t="inlineStr">
        <is>
          <t>30.01.2025</t>
        </is>
      </c>
      <c r="C15" s="4" t="inlineStr">
        <is>
          <t>Einkauf</t>
        </is>
      </c>
      <c r="D15" s="4" t="inlineStr">
        <is>
          <t>Umweltdienste</t>
        </is>
      </c>
      <c r="E15" s="4" t="inlineStr">
        <is>
          <t>UN3077</t>
        </is>
      </c>
      <c r="F15" s="4" t="inlineStr">
        <is>
          <t>Umweltgefährdende Stoffe, flüssig, n.o.s.</t>
        </is>
      </c>
      <c r="G15" s="4">
        <f>WENNFEHLER(SVERWEIS(E15;'UN-Referenz'!$A$2:$E$200;3;FALSCH);"")</f>
        <v/>
      </c>
      <c r="H15" s="4" t="inlineStr">
        <is>
          <t>III</t>
        </is>
      </c>
      <c r="I15" s="4" t="n">
        <v>6</v>
      </c>
      <c r="J15" s="6" t="n">
        <v>3600</v>
      </c>
      <c r="K15" s="6" t="n">
        <v>3700</v>
      </c>
      <c r="L15" s="7" t="n">
        <v>2800</v>
      </c>
      <c r="M15" s="7">
        <f>WENN(J15&gt;0;L15/(J15/1000);"")</f>
        <v/>
      </c>
      <c r="N15" s="4" t="inlineStr">
        <is>
          <t>EnviroCare AG</t>
        </is>
      </c>
      <c r="O15" s="4" t="inlineStr">
        <is>
          <t>KlärWerk GmbH</t>
        </is>
      </c>
      <c r="P15" s="4" t="inlineStr">
        <is>
          <t>Ja</t>
        </is>
      </c>
      <c r="Q15" s="4" t="inlineStr">
        <is>
          <t>Ja</t>
        </is>
      </c>
      <c r="R15" s="4" t="inlineStr">
        <is>
          <t>Hoch</t>
        </is>
      </c>
      <c r="S15" s="4" t="inlineStr">
        <is>
          <t>Freigegeben</t>
        </is>
      </c>
      <c r="T15" s="4" t="inlineStr">
        <is>
          <t>Sperren</t>
        </is>
      </c>
    </row>
    <row r="16">
      <c r="A16" s="4" t="inlineStr">
        <is>
          <t>BP-2025-0008</t>
        </is>
      </c>
      <c r="B16" s="5" t="inlineStr">
        <is>
          <t>05.02.2025</t>
        </is>
      </c>
      <c r="C16" s="4" t="inlineStr">
        <is>
          <t>Logistik</t>
        </is>
      </c>
      <c r="D16" s="4" t="inlineStr">
        <is>
          <t>Chemie</t>
        </is>
      </c>
      <c r="E16" s="4" t="inlineStr">
        <is>
          <t>UN1830</t>
        </is>
      </c>
      <c r="F16" s="4" t="inlineStr">
        <is>
          <t>Natriumhypochlorit-Lösung</t>
        </is>
      </c>
      <c r="G16" s="4">
        <f>WENNFEHLER(SVERWEIS(E16;'UN-Referenz'!$A$2:$E$200;3;FALSCH);"")</f>
        <v/>
      </c>
      <c r="H16" s="4" t="inlineStr">
        <is>
          <t>II</t>
        </is>
      </c>
      <c r="I16" s="4" t="n">
        <v>10</v>
      </c>
      <c r="J16" s="6" t="n">
        <v>2200</v>
      </c>
      <c r="K16" s="6" t="n">
        <v>2360</v>
      </c>
      <c r="L16" s="7" t="n">
        <v>1640</v>
      </c>
      <c r="M16" s="7">
        <f>WENN(J16&gt;0;L16/(J16/1000);"")</f>
        <v/>
      </c>
      <c r="N16" s="4" t="inlineStr">
        <is>
          <t>CleanChem GmbH</t>
        </is>
      </c>
      <c r="O16" s="4" t="inlineStr">
        <is>
          <t>WasserWerke AG</t>
        </is>
      </c>
      <c r="P16" s="4" t="inlineStr">
        <is>
          <t>Ja</t>
        </is>
      </c>
      <c r="Q16" s="4" t="inlineStr">
        <is>
          <t>Ja</t>
        </is>
      </c>
      <c r="R16" s="4" t="inlineStr">
        <is>
          <t>Mittel</t>
        </is>
      </c>
      <c r="S16" s="4" t="inlineStr">
        <is>
          <t>Freigegeben</t>
        </is>
      </c>
      <c r="T16" s="4" t="inlineStr">
        <is>
          <t>OK</t>
        </is>
      </c>
    </row>
    <row r="17">
      <c r="A17" s="4" t="inlineStr">
        <is>
          <t>BP-2025-0009</t>
        </is>
      </c>
      <c r="B17" s="5" t="inlineStr">
        <is>
          <t>07.02.2025</t>
        </is>
      </c>
      <c r="C17" s="4" t="inlineStr">
        <is>
          <t>Logistik</t>
        </is>
      </c>
      <c r="D17" s="4" t="inlineStr">
        <is>
          <t>Automotive</t>
        </is>
      </c>
      <c r="E17" s="4" t="inlineStr">
        <is>
          <t>UN1202</t>
        </is>
      </c>
      <c r="F17" s="4" t="inlineStr">
        <is>
          <t>Diesel</t>
        </is>
      </c>
      <c r="G17" s="4">
        <f>WENNFEHLER(SVERWEIS(E17;'UN-Referenz'!$A$2:$E$200;3;FALSCH);"")</f>
        <v/>
      </c>
      <c r="H17" s="4" t="inlineStr">
        <is>
          <t>III</t>
        </is>
      </c>
      <c r="I17" s="4" t="n">
        <v>30</v>
      </c>
      <c r="J17" s="6" t="n">
        <v>12000</v>
      </c>
      <c r="K17" s="6" t="n">
        <v>12300</v>
      </c>
      <c r="L17" s="7" t="n">
        <v>6200</v>
      </c>
      <c r="M17" s="7">
        <f>WENN(J17&gt;0;L17/(J17/1000);"")</f>
        <v/>
      </c>
      <c r="N17" s="4" t="inlineStr">
        <is>
          <t>FuelCorp AG</t>
        </is>
      </c>
      <c r="O17" s="4" t="inlineStr">
        <is>
          <t>Verteiler GmbH</t>
        </is>
      </c>
      <c r="P17" s="4" t="inlineStr">
        <is>
          <t>Ja</t>
        </is>
      </c>
      <c r="Q17" s="4" t="inlineStr">
        <is>
          <t>Ja</t>
        </is>
      </c>
      <c r="R17" s="4" t="inlineStr">
        <is>
          <t>Mittel</t>
        </is>
      </c>
      <c r="S17" s="4" t="inlineStr">
        <is>
          <t>Freigegeben</t>
        </is>
      </c>
      <c r="T17" s="4" t="inlineStr">
        <is>
          <t>OK</t>
        </is>
      </c>
    </row>
    <row r="18">
      <c r="A18" s="4" t="inlineStr">
        <is>
          <t>BP-2025-0010</t>
        </is>
      </c>
      <c r="B18" s="5" t="inlineStr">
        <is>
          <t>10.02.2025</t>
        </is>
      </c>
      <c r="C18" s="4" t="inlineStr">
        <is>
          <t>Produktion</t>
        </is>
      </c>
      <c r="D18" s="4" t="inlineStr">
        <is>
          <t>Elektronik</t>
        </is>
      </c>
      <c r="E18" s="4" t="inlineStr">
        <is>
          <t>UN3496</t>
        </is>
      </c>
      <c r="F18" s="4" t="inlineStr">
        <is>
          <t>Chem. Gemisch A (Lithiumbatterien Inhalt)</t>
        </is>
      </c>
      <c r="G18" s="4">
        <f>WENNFEHLER(SVERWEIS(E18;'UN-Referenz'!$A$2:$E$200;3;FALSCH);"")</f>
        <v/>
      </c>
      <c r="H18" s="4" t="inlineStr">
        <is>
          <t>-</t>
        </is>
      </c>
      <c r="I18" s="4" t="n">
        <v>2</v>
      </c>
      <c r="J18" s="6" t="n">
        <v>50</v>
      </c>
      <c r="K18" s="6" t="n">
        <v>80</v>
      </c>
      <c r="L18" s="7" t="n">
        <v>360</v>
      </c>
      <c r="M18" s="7">
        <f>WENN(J18&gt;0;L18/(J18/1000);"")</f>
        <v/>
      </c>
      <c r="N18" s="4" t="inlineStr">
        <is>
          <t>Electronica GmbH</t>
        </is>
      </c>
      <c r="O18" s="4" t="inlineStr">
        <is>
          <t>Händler AG</t>
        </is>
      </c>
      <c r="P18" s="4" t="inlineStr">
        <is>
          <t>Ja</t>
        </is>
      </c>
      <c r="Q18" s="4" t="inlineStr">
        <is>
          <t>Nein</t>
        </is>
      </c>
      <c r="R18" s="4" t="inlineStr">
        <is>
          <t>Hoch</t>
        </is>
      </c>
      <c r="S18" s="4" t="inlineStr">
        <is>
          <t>Entwurf</t>
        </is>
      </c>
      <c r="T18" s="4" t="inlineStr">
        <is>
          <t>Prüfen</t>
        </is>
      </c>
    </row>
    <row r="19">
      <c r="A19" s="4" t="inlineStr">
        <is>
          <t>BP-2025-0011</t>
        </is>
      </c>
      <c r="B19" s="5" t="inlineStr">
        <is>
          <t>12.02.2025</t>
        </is>
      </c>
      <c r="C19" s="4" t="inlineStr">
        <is>
          <t>Logistik</t>
        </is>
      </c>
      <c r="D19" s="4" t="inlineStr">
        <is>
          <t>Maschinenbau</t>
        </is>
      </c>
      <c r="E19" s="4" t="inlineStr">
        <is>
          <t>UN1950</t>
        </is>
      </c>
      <c r="F19" s="4" t="inlineStr">
        <is>
          <t>Druckgasbehälter (Aerosole)</t>
        </is>
      </c>
      <c r="G19" s="4">
        <f>WENNFEHLER(SVERWEIS(E19;'UN-Referenz'!$A$2:$E$200;3;FALSCH);"")</f>
        <v/>
      </c>
      <c r="H19" s="4" t="inlineStr">
        <is>
          <t>-</t>
        </is>
      </c>
      <c r="I19" s="4" t="n">
        <v>10</v>
      </c>
      <c r="J19" s="6" t="n">
        <v>300</v>
      </c>
      <c r="K19" s="6" t="n">
        <v>350</v>
      </c>
      <c r="L19" s="7" t="n">
        <v>260</v>
      </c>
      <c r="M19" s="7">
        <f>WENN(J19&gt;0;L19/(J19/1000);"")</f>
        <v/>
      </c>
      <c r="N19" s="4" t="inlineStr">
        <is>
          <t>MechaParts AG</t>
        </is>
      </c>
      <c r="O19" s="4" t="inlineStr">
        <is>
          <t>Service GmbH</t>
        </is>
      </c>
      <c r="P19" s="4" t="inlineStr">
        <is>
          <t>Ja</t>
        </is>
      </c>
      <c r="Q19" s="4" t="inlineStr">
        <is>
          <t>Ja</t>
        </is>
      </c>
      <c r="R19" s="4" t="inlineStr">
        <is>
          <t>Niedrig</t>
        </is>
      </c>
      <c r="S19" s="4" t="inlineStr">
        <is>
          <t>Freigegeben</t>
        </is>
      </c>
      <c r="T19" s="4" t="inlineStr">
        <is>
          <t>OK</t>
        </is>
      </c>
    </row>
    <row r="20">
      <c r="A20" s="4" t="inlineStr">
        <is>
          <t>BP-2025-0012</t>
        </is>
      </c>
      <c r="B20" s="5" t="inlineStr">
        <is>
          <t>15.02.2025</t>
        </is>
      </c>
      <c r="C20" s="4" t="inlineStr">
        <is>
          <t>Einkauf</t>
        </is>
      </c>
      <c r="D20" s="4" t="inlineStr">
        <is>
          <t>Chemie</t>
        </is>
      </c>
      <c r="E20" s="4" t="inlineStr">
        <is>
          <t>UN1017</t>
        </is>
      </c>
      <c r="F20" s="4" t="inlineStr">
        <is>
          <t>Chlor</t>
        </is>
      </c>
      <c r="G20" s="4">
        <f>WENNFEHLER(SVERWEIS(E20;'UN-Referenz'!$A$2:$E$200;3;FALSCH);"")</f>
        <v/>
      </c>
      <c r="H20" s="4" t="inlineStr">
        <is>
          <t>I</t>
        </is>
      </c>
      <c r="I20" s="4" t="n">
        <v>3</v>
      </c>
      <c r="J20" s="6" t="n">
        <v>1800</v>
      </c>
      <c r="K20" s="6" t="n">
        <v>1920</v>
      </c>
      <c r="L20" s="7" t="n">
        <v>3800</v>
      </c>
      <c r="M20" s="7">
        <f>WENN(J20&gt;0;L20/(J20/1000);"")</f>
        <v/>
      </c>
      <c r="N20" s="4" t="inlineStr">
        <is>
          <t>ChemGlobal AG</t>
        </is>
      </c>
      <c r="O20" s="4" t="inlineStr">
        <is>
          <t>WasserWerke AG</t>
        </is>
      </c>
      <c r="P20" s="4" t="inlineStr">
        <is>
          <t>Ja</t>
        </is>
      </c>
      <c r="Q20" s="4" t="inlineStr">
        <is>
          <t>Nein</t>
        </is>
      </c>
      <c r="R20" s="4" t="inlineStr">
        <is>
          <t>Hoch</t>
        </is>
      </c>
      <c r="S20" s="4" t="inlineStr">
        <is>
          <t>Entwurf</t>
        </is>
      </c>
      <c r="T20" s="4" t="inlineStr">
        <is>
          <t>Sperren</t>
        </is>
      </c>
    </row>
    <row r="21">
      <c r="A21" s="4" t="inlineStr">
        <is>
          <t>BP-2025-0013</t>
        </is>
      </c>
      <c r="B21" s="5" t="inlineStr">
        <is>
          <t>17.02.2025</t>
        </is>
      </c>
      <c r="C21" s="4" t="inlineStr">
        <is>
          <t>Logistik</t>
        </is>
      </c>
      <c r="D21" s="4" t="inlineStr">
        <is>
          <t>Lacke &amp; Farben</t>
        </is>
      </c>
      <c r="E21" s="4" t="inlineStr">
        <is>
          <t>UN1263</t>
        </is>
      </c>
      <c r="F21" s="4" t="inlineStr">
        <is>
          <t>Lacke</t>
        </is>
      </c>
      <c r="G21" s="4">
        <f>WENNFEHLER(SVERWEIS(E21;'UN-Referenz'!$A$2:$E$200;3;FALSCH);"")</f>
        <v/>
      </c>
      <c r="H21" s="4" t="inlineStr">
        <is>
          <t>II</t>
        </is>
      </c>
      <c r="I21" s="4" t="n">
        <v>14</v>
      </c>
      <c r="J21" s="6" t="n">
        <v>1400</v>
      </c>
      <c r="K21" s="6" t="n">
        <v>1530</v>
      </c>
      <c r="L21" s="7" t="n">
        <v>1180</v>
      </c>
      <c r="M21" s="7">
        <f>WENN(J21&gt;0;L21/(J21/1000);"")</f>
        <v/>
      </c>
      <c r="N21" s="4" t="inlineStr">
        <is>
          <t>ColourWorks AG</t>
        </is>
      </c>
      <c r="O21" s="4" t="inlineStr">
        <is>
          <t>MöbelProduktion GmbH</t>
        </is>
      </c>
      <c r="P21" s="4" t="inlineStr">
        <is>
          <t>Ja</t>
        </is>
      </c>
      <c r="Q21" s="4" t="inlineStr">
        <is>
          <t>Ja</t>
        </is>
      </c>
      <c r="R21" s="4" t="inlineStr">
        <is>
          <t>Mittel</t>
        </is>
      </c>
      <c r="S21" s="4" t="inlineStr">
        <is>
          <t>Freigegeben</t>
        </is>
      </c>
      <c r="T21" s="4" t="inlineStr">
        <is>
          <t>OK</t>
        </is>
      </c>
    </row>
    <row r="22">
      <c r="A22" s="4" t="inlineStr">
        <is>
          <t>BP-2025-0014</t>
        </is>
      </c>
      <c r="B22" s="5" t="inlineStr">
        <is>
          <t>20.02.2025</t>
        </is>
      </c>
      <c r="C22" s="4" t="inlineStr">
        <is>
          <t>Produktion</t>
        </is>
      </c>
      <c r="D22" s="4" t="inlineStr">
        <is>
          <t>Pharma</t>
        </is>
      </c>
      <c r="E22" s="4" t="inlineStr">
        <is>
          <t>UN2814</t>
        </is>
      </c>
      <c r="F22" s="4" t="inlineStr">
        <is>
          <t>Infektiöse Stoffe (Kategorie A)</t>
        </is>
      </c>
      <c r="G22" s="4">
        <f>WENNFEHLER(SVERWEIS(E22;'UN-Referenz'!$A$2:$E$200;3;FALSCH);"")</f>
        <v/>
      </c>
      <c r="H22" s="4" t="inlineStr">
        <is>
          <t>-</t>
        </is>
      </c>
      <c r="I22" s="4" t="n">
        <v>1</v>
      </c>
      <c r="J22" s="6" t="n">
        <v>5</v>
      </c>
      <c r="K22" s="6" t="n">
        <v>7</v>
      </c>
      <c r="L22" s="7" t="n">
        <v>2400</v>
      </c>
      <c r="M22" s="7">
        <f>WENN(J22&gt;0;L22/(J22/1000);"")</f>
        <v/>
      </c>
      <c r="N22" s="4" t="inlineStr">
        <is>
          <t>BioPharm GmbH</t>
        </is>
      </c>
      <c r="O22" s="4" t="inlineStr">
        <is>
          <t>Klinikum AG</t>
        </is>
      </c>
      <c r="P22" s="4" t="inlineStr">
        <is>
          <t>Ja</t>
        </is>
      </c>
      <c r="Q22" s="4" t="inlineStr">
        <is>
          <t>Ja</t>
        </is>
      </c>
      <c r="R22" s="4" t="inlineStr">
        <is>
          <t>Hoch</t>
        </is>
      </c>
      <c r="S22" s="4" t="inlineStr">
        <is>
          <t>Entwurf</t>
        </is>
      </c>
      <c r="T22" s="4" t="inlineStr">
        <is>
          <t>Sperren</t>
        </is>
      </c>
    </row>
    <row r="23">
      <c r="A23" s="4" t="inlineStr">
        <is>
          <t>BP-2025-0015</t>
        </is>
      </c>
      <c r="B23" s="5" t="inlineStr">
        <is>
          <t>22.02.2025</t>
        </is>
      </c>
      <c r="C23" s="4" t="inlineStr">
        <is>
          <t>Logistik</t>
        </is>
      </c>
      <c r="D23" s="4" t="inlineStr">
        <is>
          <t>Energie</t>
        </is>
      </c>
      <c r="E23" s="4" t="inlineStr">
        <is>
          <t>UN1203</t>
        </is>
      </c>
      <c r="F23" s="4" t="inlineStr">
        <is>
          <t>Benzin</t>
        </is>
      </c>
      <c r="G23" s="4">
        <f>WENNFEHLER(SVERWEIS(E23;'UN-Referenz'!$A$2:$E$200;3;FALSCH);"")</f>
        <v/>
      </c>
      <c r="H23" s="4" t="inlineStr">
        <is>
          <t>II</t>
        </is>
      </c>
      <c r="I23" s="4" t="n">
        <v>25</v>
      </c>
      <c r="J23" s="6" t="n">
        <v>3000</v>
      </c>
      <c r="K23" s="6" t="n">
        <v>3150</v>
      </c>
      <c r="L23" s="7" t="n">
        <v>1720</v>
      </c>
      <c r="M23" s="7">
        <f>WENN(J23&gt;0;L23/(J23/1000);"")</f>
        <v/>
      </c>
      <c r="N23" s="4" t="inlineStr">
        <is>
          <t>FuelCorp AG</t>
        </is>
      </c>
      <c r="O23" s="4" t="inlineStr">
        <is>
          <t>Retail GmbH</t>
        </is>
      </c>
      <c r="P23" s="4" t="inlineStr">
        <is>
          <t>Ja</t>
        </is>
      </c>
      <c r="Q23" s="4" t="inlineStr">
        <is>
          <t>Ja</t>
        </is>
      </c>
      <c r="R23" s="4" t="inlineStr">
        <is>
          <t>Mittel</t>
        </is>
      </c>
      <c r="S23" s="4" t="inlineStr">
        <is>
          <t>Freigegeben</t>
        </is>
      </c>
      <c r="T23" s="4" t="inlineStr">
        <is>
          <t>OK</t>
        </is>
      </c>
    </row>
    <row r="24">
      <c r="A24" s="4" t="inlineStr">
        <is>
          <t>BP-2025-0016</t>
        </is>
      </c>
      <c r="B24" s="5" t="inlineStr">
        <is>
          <t>25.02.2025</t>
        </is>
      </c>
      <c r="C24" s="4" t="inlineStr">
        <is>
          <t>Einkauf</t>
        </is>
      </c>
      <c r="D24" s="4" t="inlineStr">
        <is>
          <t>Umweltdienste</t>
        </is>
      </c>
      <c r="E24" s="4" t="inlineStr">
        <is>
          <t>UN3082</t>
        </is>
      </c>
      <c r="F24" s="4" t="inlineStr">
        <is>
          <t>Umweltgefährdender Stoff, flüssig, n.o.s.</t>
        </is>
      </c>
      <c r="G24" s="4">
        <f>WENNFEHLER(SVERWEIS(E24;'UN-Referenz'!$A$2:$E$200;3;FALSCH);"")</f>
        <v/>
      </c>
      <c r="H24" s="4" t="inlineStr">
        <is>
          <t>III</t>
        </is>
      </c>
      <c r="I24" s="4" t="n">
        <v>7</v>
      </c>
      <c r="J24" s="6" t="n">
        <v>2100</v>
      </c>
      <c r="K24" s="6" t="n">
        <v>2160</v>
      </c>
      <c r="L24" s="7" t="n">
        <v>1980</v>
      </c>
      <c r="M24" s="7">
        <f>WENN(J24&gt;0;L24/(J24/1000);"")</f>
        <v/>
      </c>
      <c r="N24" s="4" t="inlineStr">
        <is>
          <t>EnviroCare AG</t>
        </is>
      </c>
      <c r="O24" s="4" t="inlineStr">
        <is>
          <t>Recycling GmbH</t>
        </is>
      </c>
      <c r="P24" s="4" t="inlineStr">
        <is>
          <t>Ja</t>
        </is>
      </c>
      <c r="Q24" s="4" t="inlineStr">
        <is>
          <t>Ja</t>
        </is>
      </c>
      <c r="R24" s="4" t="inlineStr">
        <is>
          <t>Mittel</t>
        </is>
      </c>
      <c r="S24" s="4" t="inlineStr">
        <is>
          <t>Freigegeben</t>
        </is>
      </c>
      <c r="T24" s="4" t="inlineStr">
        <is>
          <t>OK</t>
        </is>
      </c>
    </row>
    <row r="25">
      <c r="A25" s="4" t="inlineStr">
        <is>
          <t>BP-2025-0017</t>
        </is>
      </c>
      <c r="B25" s="5" t="inlineStr">
        <is>
          <t>28.02.2025</t>
        </is>
      </c>
      <c r="C25" s="4" t="inlineStr">
        <is>
          <t>Logistik</t>
        </is>
      </c>
      <c r="D25" s="4" t="inlineStr">
        <is>
          <t>Chemie</t>
        </is>
      </c>
      <c r="E25" s="4" t="inlineStr">
        <is>
          <t>UN1230</t>
        </is>
      </c>
      <c r="F25" s="4" t="inlineStr">
        <is>
          <t>Methylenchlorid</t>
        </is>
      </c>
      <c r="G25" s="4">
        <f>WENNFEHLER(SVERWEIS(E25;'UN-Referenz'!$A$2:$E$200;3;FALSCH);"")</f>
        <v/>
      </c>
      <c r="H25" s="4" t="inlineStr">
        <is>
          <t>II</t>
        </is>
      </c>
      <c r="I25" s="4" t="n">
        <v>9</v>
      </c>
      <c r="J25" s="6" t="n">
        <v>900</v>
      </c>
      <c r="K25" s="6" t="n">
        <v>950</v>
      </c>
      <c r="L25" s="7" t="n">
        <v>1260</v>
      </c>
      <c r="M25" s="7">
        <f>WENN(J25&gt;0;L25/(J25/1000);"")</f>
        <v/>
      </c>
      <c r="N25" s="4" t="inlineStr">
        <is>
          <t>SolvTech GmbH</t>
        </is>
      </c>
      <c r="O25" s="4" t="inlineStr">
        <is>
          <t>Hersteller AG</t>
        </is>
      </c>
      <c r="P25" s="4" t="inlineStr">
        <is>
          <t>Ja</t>
        </is>
      </c>
      <c r="Q25" s="4" t="inlineStr">
        <is>
          <t>Ja</t>
        </is>
      </c>
      <c r="R25" s="4" t="inlineStr">
        <is>
          <t>Hoch</t>
        </is>
      </c>
      <c r="S25" s="4" t="inlineStr">
        <is>
          <t>Freigegeben</t>
        </is>
      </c>
      <c r="T25" s="4" t="inlineStr">
        <is>
          <t>Prüfen</t>
        </is>
      </c>
    </row>
    <row r="26">
      <c r="A26" s="4" t="inlineStr">
        <is>
          <t>BP-2025-0018</t>
        </is>
      </c>
      <c r="B26" s="5" t="inlineStr">
        <is>
          <t>01.03.2025</t>
        </is>
      </c>
      <c r="C26" s="4" t="inlineStr">
        <is>
          <t>Produktion</t>
        </is>
      </c>
      <c r="D26" s="4" t="inlineStr">
        <is>
          <t>Elektronik</t>
        </is>
      </c>
      <c r="E26" s="4" t="inlineStr">
        <is>
          <t>UN3480</t>
        </is>
      </c>
      <c r="F26" s="4" t="inlineStr">
        <is>
          <t>Lithium-Ionen-Batterien (Transport, enthalten in Ausrüstung)</t>
        </is>
      </c>
      <c r="G26" s="4">
        <f>WENNFEHLER(SVERWEIS(E26;'UN-Referenz'!$A$2:$E$200;3;FALSCH);"")</f>
        <v/>
      </c>
      <c r="H26" s="4" t="inlineStr">
        <is>
          <t>-</t>
        </is>
      </c>
      <c r="I26" s="4" t="n">
        <v>5</v>
      </c>
      <c r="J26" s="6" t="n">
        <v>250</v>
      </c>
      <c r="K26" s="6" t="n">
        <v>280</v>
      </c>
      <c r="L26" s="7" t="n">
        <v>1100</v>
      </c>
      <c r="M26" s="7">
        <f>WENN(J26&gt;0;L26/(J26/1000);"")</f>
        <v/>
      </c>
      <c r="N26" s="4" t="inlineStr">
        <is>
          <t>Electronica GmbH</t>
        </is>
      </c>
      <c r="O26" s="4" t="inlineStr">
        <is>
          <t>Retail GmbH</t>
        </is>
      </c>
      <c r="P26" s="4" t="inlineStr">
        <is>
          <t>Ja</t>
        </is>
      </c>
      <c r="Q26" s="4" t="inlineStr">
        <is>
          <t>Nein</t>
        </is>
      </c>
      <c r="R26" s="4" t="inlineStr">
        <is>
          <t>Hoch</t>
        </is>
      </c>
      <c r="S26" s="4" t="inlineStr">
        <is>
          <t>Entwurf</t>
        </is>
      </c>
      <c r="T26" s="4" t="inlineStr">
        <is>
          <t>Sperren</t>
        </is>
      </c>
    </row>
    <row r="27">
      <c r="A27" s="4" t="inlineStr">
        <is>
          <t>BP-2025-0019</t>
        </is>
      </c>
      <c r="B27" s="5" t="inlineStr">
        <is>
          <t>03.03.2025</t>
        </is>
      </c>
      <c r="C27" s="4" t="inlineStr">
        <is>
          <t>Logistik</t>
        </is>
      </c>
      <c r="D27" s="4" t="inlineStr">
        <is>
          <t>Automotive</t>
        </is>
      </c>
      <c r="E27" s="4" t="inlineStr">
        <is>
          <t>UN1202</t>
        </is>
      </c>
      <c r="F27" s="4" t="inlineStr">
        <is>
          <t>Diesel</t>
        </is>
      </c>
      <c r="G27" s="4">
        <f>WENNFEHLER(SVERWEIS(E27;'UN-Referenz'!$A$2:$E$200;3;FALSCH);"")</f>
        <v/>
      </c>
      <c r="H27" s="4" t="inlineStr">
        <is>
          <t>III</t>
        </is>
      </c>
      <c r="I27" s="4" t="n">
        <v>18</v>
      </c>
      <c r="J27" s="6" t="n">
        <v>7200</v>
      </c>
      <c r="K27" s="6" t="n">
        <v>7500</v>
      </c>
      <c r="L27" s="7" t="n">
        <v>3400</v>
      </c>
      <c r="M27" s="7">
        <f>WENN(J27&gt;0;L27/(J27/1000);"")</f>
        <v/>
      </c>
      <c r="N27" s="4" t="inlineStr">
        <is>
          <t>FuelCorp AG</t>
        </is>
      </c>
      <c r="O27" s="4" t="inlineStr">
        <is>
          <t>Verteiler GmbH</t>
        </is>
      </c>
      <c r="P27" s="4" t="inlineStr">
        <is>
          <t>Ja</t>
        </is>
      </c>
      <c r="Q27" s="4" t="inlineStr">
        <is>
          <t>Ja</t>
        </is>
      </c>
      <c r="R27" s="4" t="inlineStr">
        <is>
          <t>Mittel</t>
        </is>
      </c>
      <c r="S27" s="4" t="inlineStr">
        <is>
          <t>Freigegeben</t>
        </is>
      </c>
      <c r="T27" s="4" t="inlineStr">
        <is>
          <t>OK</t>
        </is>
      </c>
    </row>
    <row r="28">
      <c r="A28" s="4" t="inlineStr">
        <is>
          <t>BP-2025-0020</t>
        </is>
      </c>
      <c r="B28" s="5" t="inlineStr">
        <is>
          <t>05.03.2025</t>
        </is>
      </c>
      <c r="C28" s="4" t="inlineStr">
        <is>
          <t>Einkauf</t>
        </is>
      </c>
      <c r="D28" s="4" t="inlineStr">
        <is>
          <t>Chemie</t>
        </is>
      </c>
      <c r="E28" s="4" t="inlineStr">
        <is>
          <t>UN1005</t>
        </is>
      </c>
      <c r="F28" s="4" t="inlineStr">
        <is>
          <t>Ammoniak, wasserfrei</t>
        </is>
      </c>
      <c r="G28" s="4">
        <f>WENNFEHLER(SVERWEIS(E28;'UN-Referenz'!$A$2:$E$200;3;FALSCH);"")</f>
        <v/>
      </c>
      <c r="H28" s="4" t="inlineStr">
        <is>
          <t>I</t>
        </is>
      </c>
      <c r="I28" s="4" t="n">
        <v>2</v>
      </c>
      <c r="J28" s="6" t="n">
        <v>1000</v>
      </c>
      <c r="K28" s="6" t="n">
        <v>1040</v>
      </c>
      <c r="L28" s="7" t="n">
        <v>2000</v>
      </c>
      <c r="M28" s="7">
        <f>WENN(J28&gt;0;L28/(J28/1000);"")</f>
        <v/>
      </c>
      <c r="N28" s="4" t="inlineStr">
        <is>
          <t>ChemGlobal AG</t>
        </is>
      </c>
      <c r="O28" s="4" t="inlineStr">
        <is>
          <t>Industriepark GmbH</t>
        </is>
      </c>
      <c r="P28" s="4" t="inlineStr">
        <is>
          <t>Ja</t>
        </is>
      </c>
      <c r="Q28" s="4" t="inlineStr">
        <is>
          <t>Ja</t>
        </is>
      </c>
      <c r="R28" s="4" t="inlineStr">
        <is>
          <t>Hoch</t>
        </is>
      </c>
      <c r="S28" s="4" t="inlineStr">
        <is>
          <t>Freigegeben</t>
        </is>
      </c>
      <c r="T28" s="4" t="inlineStr">
        <is>
          <t>Sperren</t>
        </is>
      </c>
    </row>
    <row r="30">
      <c r="A30" s="2" t="inlineStr">
        <is>
          <t>Gesamt Transportkosten:</t>
        </is>
      </c>
      <c r="B30" s="8">
        <f>SUMME(L9:L28)</f>
        <v/>
      </c>
    </row>
    <row r="31">
      <c r="A31" s="2" t="inlineStr">
        <is>
          <t>Gesamt Netto-Gewicht (kg):</t>
        </is>
      </c>
      <c r="B31" s="9">
        <f>SUMME(J9:J28)</f>
        <v/>
      </c>
    </row>
    <row r="32">
      <c r="A32" s="2" t="inlineStr">
        <is>
          <t>Durchschnittliche Kosten je t:</t>
        </is>
      </c>
      <c r="B32" s="8">
        <f>WENN(SUMME(J9:J28)&gt;0;B30/(SUMME(J9:J28)/1000);"")</f>
        <v/>
      </c>
    </row>
    <row r="33">
      <c r="A33" s="2" t="inlineStr">
        <is>
          <t>Anteil Risiko-Level "Hoch":</t>
        </is>
      </c>
      <c r="B33" s="10">
        <f>ZÄHLENWENN(R9:R28;"Hoch")/ANZAHL2(A9:A28)</f>
        <v/>
      </c>
    </row>
    <row r="34">
      <c r="A34" s="2" t="inlineStr">
        <is>
          <t>Anzahl fehlender SDS:</t>
        </is>
      </c>
      <c r="B34">
        <f>ZÄHLENWENN(P9:P28;"Nein")</f>
        <v/>
      </c>
    </row>
    <row r="35">
      <c r="A35" s="2" t="inlineStr">
        <is>
          <t>Anzahl fehlender Genehmigungen:</t>
        </is>
      </c>
      <c r="B35">
        <f>ZÄHLENWENN(Q9:Q28;"Nein")</f>
        <v/>
      </c>
    </row>
  </sheetData>
  <autoFilter ref="A8:T28"/>
  <mergeCells count="1">
    <mergeCell ref="A1:T3"/>
  </mergeCells>
  <conditionalFormatting sqref="R9">
    <cfRule type="cellIs" priority="1" operator="equal" dxfId="0">
      <formula>"Hoch"</formula>
    </cfRule>
    <cfRule type="cellIs" priority="2" operator="equal" dxfId="1">
      <formula>"Mittel"</formula>
    </cfRule>
    <cfRule type="cellIs" priority="3" operator="equal" dxfId="2">
      <formula>"Niedrig"</formula>
    </cfRule>
  </conditionalFormatting>
  <conditionalFormatting sqref="S9">
    <cfRule type="cellIs" priority="4" operator="equal" dxfId="3">
      <formula>"Entwurf"</formula>
    </cfRule>
  </conditionalFormatting>
  <conditionalFormatting sqref="R10">
    <cfRule type="cellIs" priority="5" operator="equal" dxfId="0">
      <formula>"Hoch"</formula>
    </cfRule>
    <cfRule type="cellIs" priority="6" operator="equal" dxfId="1">
      <formula>"Mittel"</formula>
    </cfRule>
    <cfRule type="cellIs" priority="7" operator="equal" dxfId="2">
      <formula>"Niedrig"</formula>
    </cfRule>
  </conditionalFormatting>
  <conditionalFormatting sqref="S10">
    <cfRule type="cellIs" priority="8" operator="equal" dxfId="3">
      <formula>"Entwurf"</formula>
    </cfRule>
  </conditionalFormatting>
  <conditionalFormatting sqref="R11">
    <cfRule type="cellIs" priority="9" operator="equal" dxfId="0">
      <formula>"Hoch"</formula>
    </cfRule>
    <cfRule type="cellIs" priority="10" operator="equal" dxfId="1">
      <formula>"Mittel"</formula>
    </cfRule>
    <cfRule type="cellIs" priority="11" operator="equal" dxfId="2">
      <formula>"Niedrig"</formula>
    </cfRule>
  </conditionalFormatting>
  <conditionalFormatting sqref="S11">
    <cfRule type="cellIs" priority="12" operator="equal" dxfId="3">
      <formula>"Entwurf"</formula>
    </cfRule>
  </conditionalFormatting>
  <conditionalFormatting sqref="R12">
    <cfRule type="cellIs" priority="13" operator="equal" dxfId="0">
      <formula>"Hoch"</formula>
    </cfRule>
    <cfRule type="cellIs" priority="14" operator="equal" dxfId="1">
      <formula>"Mittel"</formula>
    </cfRule>
    <cfRule type="cellIs" priority="15" operator="equal" dxfId="2">
      <formula>"Niedrig"</formula>
    </cfRule>
  </conditionalFormatting>
  <conditionalFormatting sqref="S12">
    <cfRule type="cellIs" priority="16" operator="equal" dxfId="3">
      <formula>"Entwurf"</formula>
    </cfRule>
  </conditionalFormatting>
  <conditionalFormatting sqref="R13">
    <cfRule type="cellIs" priority="17" operator="equal" dxfId="0">
      <formula>"Hoch"</formula>
    </cfRule>
    <cfRule type="cellIs" priority="18" operator="equal" dxfId="1">
      <formula>"Mittel"</formula>
    </cfRule>
    <cfRule type="cellIs" priority="19" operator="equal" dxfId="2">
      <formula>"Niedrig"</formula>
    </cfRule>
  </conditionalFormatting>
  <conditionalFormatting sqref="S13">
    <cfRule type="cellIs" priority="20" operator="equal" dxfId="3">
      <formula>"Entwurf"</formula>
    </cfRule>
  </conditionalFormatting>
  <conditionalFormatting sqref="R14">
    <cfRule type="cellIs" priority="21" operator="equal" dxfId="0">
      <formula>"Hoch"</formula>
    </cfRule>
    <cfRule type="cellIs" priority="22" operator="equal" dxfId="1">
      <formula>"Mittel"</formula>
    </cfRule>
    <cfRule type="cellIs" priority="23" operator="equal" dxfId="2">
      <formula>"Niedrig"</formula>
    </cfRule>
  </conditionalFormatting>
  <conditionalFormatting sqref="S14">
    <cfRule type="cellIs" priority="24" operator="equal" dxfId="3">
      <formula>"Entwurf"</formula>
    </cfRule>
  </conditionalFormatting>
  <conditionalFormatting sqref="R15">
    <cfRule type="cellIs" priority="25" operator="equal" dxfId="0">
      <formula>"Hoch"</formula>
    </cfRule>
    <cfRule type="cellIs" priority="26" operator="equal" dxfId="1">
      <formula>"Mittel"</formula>
    </cfRule>
    <cfRule type="cellIs" priority="27" operator="equal" dxfId="2">
      <formula>"Niedrig"</formula>
    </cfRule>
  </conditionalFormatting>
  <conditionalFormatting sqref="S15">
    <cfRule type="cellIs" priority="28" operator="equal" dxfId="3">
      <formula>"Entwurf"</formula>
    </cfRule>
  </conditionalFormatting>
  <conditionalFormatting sqref="R16">
    <cfRule type="cellIs" priority="29" operator="equal" dxfId="0">
      <formula>"Hoch"</formula>
    </cfRule>
    <cfRule type="cellIs" priority="30" operator="equal" dxfId="1">
      <formula>"Mittel"</formula>
    </cfRule>
    <cfRule type="cellIs" priority="31" operator="equal" dxfId="2">
      <formula>"Niedrig"</formula>
    </cfRule>
  </conditionalFormatting>
  <conditionalFormatting sqref="S16">
    <cfRule type="cellIs" priority="32" operator="equal" dxfId="3">
      <formula>"Entwurf"</formula>
    </cfRule>
  </conditionalFormatting>
  <conditionalFormatting sqref="R17">
    <cfRule type="cellIs" priority="33" operator="equal" dxfId="0">
      <formula>"Hoch"</formula>
    </cfRule>
    <cfRule type="cellIs" priority="34" operator="equal" dxfId="1">
      <formula>"Mittel"</formula>
    </cfRule>
    <cfRule type="cellIs" priority="35" operator="equal" dxfId="2">
      <formula>"Niedrig"</formula>
    </cfRule>
  </conditionalFormatting>
  <conditionalFormatting sqref="S17">
    <cfRule type="cellIs" priority="36" operator="equal" dxfId="3">
      <formula>"Entwurf"</formula>
    </cfRule>
  </conditionalFormatting>
  <conditionalFormatting sqref="R18">
    <cfRule type="cellIs" priority="37" operator="equal" dxfId="0">
      <formula>"Hoch"</formula>
    </cfRule>
    <cfRule type="cellIs" priority="38" operator="equal" dxfId="1">
      <formula>"Mittel"</formula>
    </cfRule>
    <cfRule type="cellIs" priority="39" operator="equal" dxfId="2">
      <formula>"Niedrig"</formula>
    </cfRule>
  </conditionalFormatting>
  <conditionalFormatting sqref="S18">
    <cfRule type="cellIs" priority="40" operator="equal" dxfId="3">
      <formula>"Entwurf"</formula>
    </cfRule>
  </conditionalFormatting>
  <conditionalFormatting sqref="R19">
    <cfRule type="cellIs" priority="41" operator="equal" dxfId="0">
      <formula>"Hoch"</formula>
    </cfRule>
    <cfRule type="cellIs" priority="42" operator="equal" dxfId="1">
      <formula>"Mittel"</formula>
    </cfRule>
    <cfRule type="cellIs" priority="43" operator="equal" dxfId="2">
      <formula>"Niedrig"</formula>
    </cfRule>
  </conditionalFormatting>
  <conditionalFormatting sqref="S19">
    <cfRule type="cellIs" priority="44" operator="equal" dxfId="3">
      <formula>"Entwurf"</formula>
    </cfRule>
  </conditionalFormatting>
  <conditionalFormatting sqref="R20">
    <cfRule type="cellIs" priority="45" operator="equal" dxfId="0">
      <formula>"Hoch"</formula>
    </cfRule>
    <cfRule type="cellIs" priority="46" operator="equal" dxfId="1">
      <formula>"Mittel"</formula>
    </cfRule>
    <cfRule type="cellIs" priority="47" operator="equal" dxfId="2">
      <formula>"Niedrig"</formula>
    </cfRule>
  </conditionalFormatting>
  <conditionalFormatting sqref="S20">
    <cfRule type="cellIs" priority="48" operator="equal" dxfId="3">
      <formula>"Entwurf"</formula>
    </cfRule>
  </conditionalFormatting>
  <conditionalFormatting sqref="R21">
    <cfRule type="cellIs" priority="49" operator="equal" dxfId="0">
      <formula>"Hoch"</formula>
    </cfRule>
    <cfRule type="cellIs" priority="50" operator="equal" dxfId="1">
      <formula>"Mittel"</formula>
    </cfRule>
    <cfRule type="cellIs" priority="51" operator="equal" dxfId="2">
      <formula>"Niedrig"</formula>
    </cfRule>
  </conditionalFormatting>
  <conditionalFormatting sqref="S21">
    <cfRule type="cellIs" priority="52" operator="equal" dxfId="3">
      <formula>"Entwurf"</formula>
    </cfRule>
  </conditionalFormatting>
  <conditionalFormatting sqref="R22">
    <cfRule type="cellIs" priority="53" operator="equal" dxfId="0">
      <formula>"Hoch"</formula>
    </cfRule>
    <cfRule type="cellIs" priority="54" operator="equal" dxfId="1">
      <formula>"Mittel"</formula>
    </cfRule>
    <cfRule type="cellIs" priority="55" operator="equal" dxfId="2">
      <formula>"Niedrig"</formula>
    </cfRule>
  </conditionalFormatting>
  <conditionalFormatting sqref="S22">
    <cfRule type="cellIs" priority="56" operator="equal" dxfId="3">
      <formula>"Entwurf"</formula>
    </cfRule>
  </conditionalFormatting>
  <conditionalFormatting sqref="R23">
    <cfRule type="cellIs" priority="57" operator="equal" dxfId="0">
      <formula>"Hoch"</formula>
    </cfRule>
    <cfRule type="cellIs" priority="58" operator="equal" dxfId="1">
      <formula>"Mittel"</formula>
    </cfRule>
    <cfRule type="cellIs" priority="59" operator="equal" dxfId="2">
      <formula>"Niedrig"</formula>
    </cfRule>
  </conditionalFormatting>
  <conditionalFormatting sqref="S23">
    <cfRule type="cellIs" priority="60" operator="equal" dxfId="3">
      <formula>"Entwurf"</formula>
    </cfRule>
  </conditionalFormatting>
  <conditionalFormatting sqref="R24">
    <cfRule type="cellIs" priority="61" operator="equal" dxfId="0">
      <formula>"Hoch"</formula>
    </cfRule>
    <cfRule type="cellIs" priority="62" operator="equal" dxfId="1">
      <formula>"Mittel"</formula>
    </cfRule>
    <cfRule type="cellIs" priority="63" operator="equal" dxfId="2">
      <formula>"Niedrig"</formula>
    </cfRule>
  </conditionalFormatting>
  <conditionalFormatting sqref="S24">
    <cfRule type="cellIs" priority="64" operator="equal" dxfId="3">
      <formula>"Entwurf"</formula>
    </cfRule>
  </conditionalFormatting>
  <conditionalFormatting sqref="R25">
    <cfRule type="cellIs" priority="65" operator="equal" dxfId="0">
      <formula>"Hoch"</formula>
    </cfRule>
    <cfRule type="cellIs" priority="66" operator="equal" dxfId="1">
      <formula>"Mittel"</formula>
    </cfRule>
    <cfRule type="cellIs" priority="67" operator="equal" dxfId="2">
      <formula>"Niedrig"</formula>
    </cfRule>
  </conditionalFormatting>
  <conditionalFormatting sqref="S25">
    <cfRule type="cellIs" priority="68" operator="equal" dxfId="3">
      <formula>"Entwurf"</formula>
    </cfRule>
  </conditionalFormatting>
  <conditionalFormatting sqref="R26">
    <cfRule type="cellIs" priority="69" operator="equal" dxfId="0">
      <formula>"Hoch"</formula>
    </cfRule>
    <cfRule type="cellIs" priority="70" operator="equal" dxfId="1">
      <formula>"Mittel"</formula>
    </cfRule>
    <cfRule type="cellIs" priority="71" operator="equal" dxfId="2">
      <formula>"Niedrig"</formula>
    </cfRule>
  </conditionalFormatting>
  <conditionalFormatting sqref="S26">
    <cfRule type="cellIs" priority="72" operator="equal" dxfId="3">
      <formula>"Entwurf"</formula>
    </cfRule>
  </conditionalFormatting>
  <conditionalFormatting sqref="R27">
    <cfRule type="cellIs" priority="73" operator="equal" dxfId="0">
      <formula>"Hoch"</formula>
    </cfRule>
    <cfRule type="cellIs" priority="74" operator="equal" dxfId="1">
      <formula>"Mittel"</formula>
    </cfRule>
    <cfRule type="cellIs" priority="75" operator="equal" dxfId="2">
      <formula>"Niedrig"</formula>
    </cfRule>
  </conditionalFormatting>
  <conditionalFormatting sqref="S27">
    <cfRule type="cellIs" priority="76" operator="equal" dxfId="3">
      <formula>"Entwurf"</formula>
    </cfRule>
  </conditionalFormatting>
  <conditionalFormatting sqref="R28">
    <cfRule type="cellIs" priority="77" operator="equal" dxfId="0">
      <formula>"Hoch"</formula>
    </cfRule>
    <cfRule type="cellIs" priority="78" operator="equal" dxfId="1">
      <formula>"Mittel"</formula>
    </cfRule>
    <cfRule type="cellIs" priority="79" operator="equal" dxfId="2">
      <formula>"Niedrig"</formula>
    </cfRule>
  </conditionalFormatting>
  <conditionalFormatting sqref="S28">
    <cfRule type="cellIs" priority="80" operator="equal" dxfId="3">
      <formula>"Entwurf"</formula>
    </cfRule>
  </conditionalFormatting>
  <dataValidations count="2">
    <dataValidation sqref="P9 P10 P11 P12 P13 P14 P15 P16 P17 P18 P19 P20 P21 P22 P23 P24 P25 P26 P27 P28 Q9 Q10 Q11 Q12 Q13 Q14 Q15 Q16 Q17 Q18 Q19 Q20 Q21 Q22 Q23 Q24 Q25 Q26 Q27 Q28" showDropDown="0" showInputMessage="0" showErrorMessage="0" allowBlank="0" type="list">
      <formula1>"Ja,Nein"</formula1>
    </dataValidation>
    <dataValidation sqref="S9 S10 S11 S12 S13 S14 S15 S16 S17 S18 S19 S20 S21 S22 S23 S24 S25 S26 S27 S28" showDropDown="0" showInputMessage="0" showErrorMessage="0" allowBlank="0" type="list">
      <formula1>"Entwurf,Freigegeben,Archiviert"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17"/>
  <sheetViews>
    <sheetView workbookViewId="0">
      <selection activeCell="A1" sqref="A1"/>
    </sheetView>
  </sheetViews>
  <sheetFormatPr baseColWidth="8" defaultRowHeight="15"/>
  <cols>
    <col width="35" customWidth="1" min="1" max="1"/>
    <col width="35" customWidth="1" min="2" max="2"/>
    <col width="35" customWidth="1" min="3" max="3"/>
    <col width="35" customWidth="1" min="4" max="4"/>
    <col width="35" customWidth="1" min="5" max="5"/>
  </cols>
  <sheetData>
    <row r="1">
      <c r="A1" s="11" t="inlineStr">
        <is>
          <t>UN-Nummer</t>
        </is>
      </c>
      <c r="B1" s="11" t="inlineStr">
        <is>
          <t>Kurzbezeichnung</t>
        </is>
      </c>
      <c r="C1" s="11" t="inlineStr">
        <is>
          <t>ADR-Klasse</t>
        </is>
      </c>
      <c r="D1" s="11" t="inlineStr">
        <is>
          <t>Verpackungsgruppe</t>
        </is>
      </c>
      <c r="E1" s="11" t="inlineStr">
        <is>
          <t>Standard-Risiko</t>
        </is>
      </c>
    </row>
    <row r="2">
      <c r="A2" t="inlineStr">
        <is>
          <t>UN1203</t>
        </is>
      </c>
      <c r="B2" t="inlineStr">
        <is>
          <t>Benzin</t>
        </is>
      </c>
      <c r="C2" t="inlineStr">
        <is>
          <t>3</t>
        </is>
      </c>
      <c r="D2" t="inlineStr">
        <is>
          <t>II</t>
        </is>
      </c>
      <c r="E2" t="inlineStr">
        <is>
          <t>Mittel</t>
        </is>
      </c>
    </row>
    <row r="3">
      <c r="A3" t="inlineStr">
        <is>
          <t>UN1090</t>
        </is>
      </c>
      <c r="B3" t="inlineStr">
        <is>
          <t>Aceton</t>
        </is>
      </c>
      <c r="C3" t="inlineStr">
        <is>
          <t>3</t>
        </is>
      </c>
      <c r="D3" t="inlineStr">
        <is>
          <t>II</t>
        </is>
      </c>
      <c r="E3" t="inlineStr">
        <is>
          <t>Hoch</t>
        </is>
      </c>
    </row>
    <row r="4">
      <c r="A4" t="inlineStr">
        <is>
          <t>UN1993</t>
        </is>
      </c>
      <c r="B4" t="inlineStr">
        <is>
          <t>Entzündbare Flüssigkeit, n.o.s.</t>
        </is>
      </c>
      <c r="C4" t="inlineStr">
        <is>
          <t>3</t>
        </is>
      </c>
      <c r="D4" t="inlineStr">
        <is>
          <t>III</t>
        </is>
      </c>
      <c r="E4" t="inlineStr">
        <is>
          <t>Mittel</t>
        </is>
      </c>
    </row>
    <row r="5">
      <c r="A5" t="inlineStr">
        <is>
          <t>UN1263</t>
        </is>
      </c>
      <c r="B5" t="inlineStr">
        <is>
          <t>Lacke</t>
        </is>
      </c>
      <c r="C5" t="inlineStr">
        <is>
          <t>3</t>
        </is>
      </c>
      <c r="D5" t="inlineStr">
        <is>
          <t>II</t>
        </is>
      </c>
      <c r="E5" t="inlineStr">
        <is>
          <t>Mittel</t>
        </is>
      </c>
    </row>
    <row r="6">
      <c r="A6" t="inlineStr">
        <is>
          <t>UN1950</t>
        </is>
      </c>
      <c r="B6" t="inlineStr">
        <is>
          <t>Druckgasbehälter (Aerosole)</t>
        </is>
      </c>
      <c r="C6" t="inlineStr">
        <is>
          <t>2</t>
        </is>
      </c>
      <c r="D6" t="inlineStr">
        <is>
          <t>-</t>
        </is>
      </c>
      <c r="E6" t="inlineStr">
        <is>
          <t>Niedrig</t>
        </is>
      </c>
    </row>
    <row r="7">
      <c r="A7" t="inlineStr">
        <is>
          <t>UN3077</t>
        </is>
      </c>
      <c r="B7" t="inlineStr">
        <is>
          <t>Umweltgefährdend, flüssig</t>
        </is>
      </c>
      <c r="C7" t="inlineStr">
        <is>
          <t>9</t>
        </is>
      </c>
      <c r="D7" t="inlineStr">
        <is>
          <t>III</t>
        </is>
      </c>
      <c r="E7" t="inlineStr">
        <is>
          <t>Hoch</t>
        </is>
      </c>
    </row>
    <row r="8">
      <c r="A8" t="inlineStr">
        <is>
          <t>UN3373</t>
        </is>
      </c>
      <c r="B8" t="inlineStr">
        <is>
          <t>Medizinische Proben (Kat. B)</t>
        </is>
      </c>
      <c r="C8" t="inlineStr">
        <is>
          <t>6</t>
        </is>
      </c>
      <c r="D8" t="inlineStr">
        <is>
          <t>-</t>
        </is>
      </c>
      <c r="E8" t="inlineStr">
        <is>
          <t>Niedrig</t>
        </is>
      </c>
    </row>
    <row r="9">
      <c r="A9" t="inlineStr">
        <is>
          <t>UN2814</t>
        </is>
      </c>
      <c r="B9" t="inlineStr">
        <is>
          <t>Infektiöse Stoffe (Kat. A)</t>
        </is>
      </c>
      <c r="C9" t="inlineStr">
        <is>
          <t>6</t>
        </is>
      </c>
      <c r="D9" t="inlineStr">
        <is>
          <t>-</t>
        </is>
      </c>
      <c r="E9" t="inlineStr">
        <is>
          <t>Hoch</t>
        </is>
      </c>
    </row>
    <row r="10">
      <c r="A10" t="inlineStr">
        <is>
          <t>UN1202</t>
        </is>
      </c>
      <c r="B10" t="inlineStr">
        <is>
          <t>Diesel</t>
        </is>
      </c>
      <c r="C10" t="inlineStr">
        <is>
          <t>3</t>
        </is>
      </c>
      <c r="D10" t="inlineStr">
        <is>
          <t>III</t>
        </is>
      </c>
      <c r="E10" t="inlineStr">
        <is>
          <t>Mittel</t>
        </is>
      </c>
    </row>
    <row r="11">
      <c r="A11" t="inlineStr">
        <is>
          <t>UN1017</t>
        </is>
      </c>
      <c r="B11" t="inlineStr">
        <is>
          <t>Chlor</t>
        </is>
      </c>
      <c r="C11" t="inlineStr">
        <is>
          <t>2</t>
        </is>
      </c>
      <c r="D11" t="inlineStr">
        <is>
          <t>I</t>
        </is>
      </c>
      <c r="E11" t="inlineStr">
        <is>
          <t>Hoch</t>
        </is>
      </c>
    </row>
    <row r="12">
      <c r="A12" t="inlineStr">
        <is>
          <t>UN1005</t>
        </is>
      </c>
      <c r="B12" t="inlineStr">
        <is>
          <t>Ammoniak, wasserfrei</t>
        </is>
      </c>
      <c r="C12" t="inlineStr">
        <is>
          <t>2</t>
        </is>
      </c>
      <c r="D12" t="inlineStr">
        <is>
          <t>I</t>
        </is>
      </c>
      <c r="E12" t="inlineStr">
        <is>
          <t>Hoch</t>
        </is>
      </c>
    </row>
    <row r="13">
      <c r="A13" t="inlineStr">
        <is>
          <t>UN3480</t>
        </is>
      </c>
      <c r="B13" t="inlineStr">
        <is>
          <t>Lithium-Ionen-Batterien</t>
        </is>
      </c>
      <c r="C13" t="inlineStr">
        <is>
          <t>9</t>
        </is>
      </c>
      <c r="D13" t="inlineStr">
        <is>
          <t>-</t>
        </is>
      </c>
      <c r="E13" t="inlineStr">
        <is>
          <t>Hoch</t>
        </is>
      </c>
    </row>
    <row r="14">
      <c r="A14" t="inlineStr">
        <is>
          <t>UN1230</t>
        </is>
      </c>
      <c r="B14" t="inlineStr">
        <is>
          <t>Methylenchlorid</t>
        </is>
      </c>
      <c r="C14" t="inlineStr">
        <is>
          <t>6</t>
        </is>
      </c>
      <c r="D14" t="inlineStr">
        <is>
          <t>II</t>
        </is>
      </c>
      <c r="E14" t="inlineStr">
        <is>
          <t>Hoch</t>
        </is>
      </c>
    </row>
    <row r="15">
      <c r="A15" t="inlineStr">
        <is>
          <t>UN3082</t>
        </is>
      </c>
      <c r="B15" t="inlineStr">
        <is>
          <t>Umweltgefährdender Stoff</t>
        </is>
      </c>
      <c r="C15" t="inlineStr">
        <is>
          <t>9</t>
        </is>
      </c>
      <c r="D15" t="inlineStr">
        <is>
          <t>III</t>
        </is>
      </c>
      <c r="E15" t="inlineStr">
        <is>
          <t>Mittel</t>
        </is>
      </c>
    </row>
    <row r="16">
      <c r="A16" t="inlineStr">
        <is>
          <t>UN1830</t>
        </is>
      </c>
      <c r="B16" t="inlineStr">
        <is>
          <t>Natriumhypochlorit-Lösung</t>
        </is>
      </c>
      <c r="C16" t="inlineStr">
        <is>
          <t>8</t>
        </is>
      </c>
      <c r="D16" t="inlineStr">
        <is>
          <t>II</t>
        </is>
      </c>
      <c r="E16" t="inlineStr">
        <is>
          <t>Mittel</t>
        </is>
      </c>
    </row>
    <row r="17">
      <c r="A17" t="inlineStr">
        <is>
          <t>UN3496</t>
        </is>
      </c>
      <c r="B17" t="inlineStr">
        <is>
          <t>Chem. Gemisch A (Lithiumbatterien Inhalt)</t>
        </is>
      </c>
      <c r="C17" t="inlineStr">
        <is>
          <t>9</t>
        </is>
      </c>
      <c r="D17" t="inlineStr">
        <is>
          <t>-</t>
        </is>
      </c>
      <c r="E17" t="inlineStr">
        <is>
          <t>Hoch</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8"/>
  <sheetViews>
    <sheetView workbookViewId="0">
      <pane ySplit="5" topLeftCell="A6" activePane="bottomLeft" state="frozen"/>
      <selection pane="bottomLeft" activeCell="A1" sqref="A1"/>
    </sheetView>
  </sheetViews>
  <sheetFormatPr baseColWidth="8" defaultRowHeight="15"/>
  <cols>
    <col width="12" customWidth="1" min="1" max="1"/>
    <col width="15" customWidth="1" min="2" max="2"/>
    <col width="40" customWidth="1" min="3" max="3"/>
    <col width="25" customWidth="1" min="4" max="4"/>
    <col width="50" customWidth="1" min="5" max="5"/>
    <col width="12" customWidth="1" min="6" max="6"/>
    <col width="15" customWidth="1" min="7" max="7"/>
    <col width="30" customWidth="1" min="8" max="8"/>
  </cols>
  <sheetData>
    <row r="1" ht="60" customHeight="1">
      <c r="A1" s="12" t="inlineStr">
        <is>
          <t>DSGVO-konform: Keine personenbezogenen Kontaktdaten. Dokumentenaufbewahrung gemäß ISO 9001 / ISO 14001 / SOX-Anforderungen. Änderungen sind zu dokumentieren. Für rechtliche Fragen: Legal/Compliance. Aufbewahrung: min. 10 Jahre (sofern relevant).</t>
        </is>
      </c>
    </row>
    <row r="2"/>
    <row r="3"/>
    <row r="4">
      <c r="A4" s="2" t="inlineStr">
        <is>
          <t>Letzte Kontrolle durch Compliance:</t>
        </is>
      </c>
      <c r="B4" t="inlineStr"/>
    </row>
    <row r="5">
      <c r="A5" s="3" t="inlineStr">
        <is>
          <t>Version</t>
        </is>
      </c>
      <c r="B5" s="3" t="inlineStr">
        <is>
          <t>Datum</t>
        </is>
      </c>
      <c r="C5" s="3" t="inlineStr">
        <is>
          <t>Betroffenes Dokument / Dokument-ID</t>
        </is>
      </c>
      <c r="D5" s="3" t="inlineStr">
        <is>
          <t>Geändert von (Rolle)</t>
        </is>
      </c>
      <c r="E5" s="3" t="inlineStr">
        <is>
          <t>Änderungsbeschreibung</t>
        </is>
      </c>
      <c r="F5" s="3" t="inlineStr">
        <is>
          <t>Genehmigt</t>
        </is>
      </c>
      <c r="G5" s="3" t="inlineStr">
        <is>
          <t>Genehmigt am</t>
        </is>
      </c>
      <c r="H5" s="3" t="inlineStr">
        <is>
          <t>Freigegeben durch (Rolle)</t>
        </is>
      </c>
    </row>
    <row r="6">
      <c r="A6" t="inlineStr">
        <is>
          <t>1.0</t>
        </is>
      </c>
      <c r="B6" s="13" t="inlineStr">
        <is>
          <t>15.01.2025</t>
        </is>
      </c>
      <c r="C6" t="inlineStr">
        <is>
          <t>BP-2025-0001..BP-2025-0020 (Initiales Rollout)</t>
        </is>
      </c>
      <c r="D6" t="inlineStr">
        <is>
          <t>Logistik Admin</t>
        </is>
      </c>
      <c r="E6" t="inlineStr">
        <is>
          <t>Erste Erstellung und Rollout Master-Liste (20 Datensätze)</t>
        </is>
      </c>
      <c r="F6" t="inlineStr">
        <is>
          <t>Ja</t>
        </is>
      </c>
      <c r="G6" s="13" t="inlineStr">
        <is>
          <t>16.01.2025</t>
        </is>
      </c>
      <c r="H6" t="inlineStr">
        <is>
          <t>Head of Compliance</t>
        </is>
      </c>
    </row>
    <row r="7">
      <c r="A7" t="inlineStr">
        <is>
          <t>1.1</t>
        </is>
      </c>
      <c r="B7" s="13" t="inlineStr">
        <is>
          <t>01.03.2025</t>
        </is>
      </c>
      <c r="C7" t="inlineStr">
        <is>
          <t>BP-2025-0004</t>
        </is>
      </c>
      <c r="D7" t="inlineStr">
        <is>
          <t>Compliance Officer</t>
        </is>
      </c>
      <c r="E7" t="inlineStr">
        <is>
          <t>SDS-Check ergänzt; Transportgenehmigung aktualisiert</t>
        </is>
      </c>
      <c r="F7" t="inlineStr">
        <is>
          <t>Ja</t>
        </is>
      </c>
      <c r="G7" s="13" t="inlineStr">
        <is>
          <t>02.03.2025</t>
        </is>
      </c>
      <c r="H7" t="inlineStr">
        <is>
          <t>Leiter Logistik</t>
        </is>
      </c>
    </row>
    <row r="8">
      <c r="A8" t="inlineStr">
        <is>
          <t>2.0</t>
        </is>
      </c>
      <c r="B8" s="13" t="inlineStr">
        <is>
          <t>10.06.2025</t>
        </is>
      </c>
      <c r="C8" t="inlineStr">
        <is>
          <t>Template</t>
        </is>
      </c>
      <c r="D8" t="inlineStr">
        <is>
          <t>Head of Compliance</t>
        </is>
      </c>
      <c r="E8" t="inlineStr">
        <is>
          <t>Template-Update: Charts optimiert; UN-Referenz ergänzt</t>
        </is>
      </c>
      <c r="F8" t="inlineStr">
        <is>
          <t>Ja</t>
        </is>
      </c>
      <c r="G8" s="13" t="inlineStr">
        <is>
          <t>11.06.2025</t>
        </is>
      </c>
      <c r="H8" t="inlineStr">
        <is>
          <t>CFO</t>
        </is>
      </c>
    </row>
  </sheetData>
  <mergeCells count="1">
    <mergeCell ref="A1:H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Compliance Office</dc:creator>
  <dc:title xmlns:dc="http://purl.org/dc/elements/1.1/">ADR Beförderungspapier — Master</dc:title>
  <dcterms:created xmlns:dcterms="http://purl.org/dc/terms/" xmlns:xsi="http://www.w3.org/2001/XMLSchema-instance" xsi:type="dcterms:W3CDTF">2025-12-06T16:45:37Z</dcterms:created>
  <dcterms:modified xmlns:dcterms="http://purl.org/dc/terms/" xmlns:xsi="http://www.w3.org/2001/XMLSchema-instance" xsi:type="dcterms:W3CDTF">2025-12-06T16:45:37Z</dcterms:modified>
</cp:coreProperties>
</file>